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480" windowHeight="8940" tabRatio="806" activeTab="0"/>
  </bookViews>
  <sheets>
    <sheet name="Женщины" sheetId="1" r:id="rId1"/>
    <sheet name="Мужчины" sheetId="2" r:id="rId2"/>
    <sheet name="СхемаОчков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<sst xmlns="http://schemas.openxmlformats.org/spreadsheetml/2006/main" count="158" uniqueCount="124">
  <si>
    <t>ФИО</t>
  </si>
  <si>
    <t>очки</t>
  </si>
  <si>
    <t>место</t>
  </si>
  <si>
    <t>№ п/п</t>
  </si>
  <si>
    <t>1 этап</t>
  </si>
  <si>
    <t>2 этап</t>
  </si>
  <si>
    <t>сумма по 2 этапам</t>
  </si>
  <si>
    <t>3 этап</t>
  </si>
  <si>
    <t>сумма по 3 этапам</t>
  </si>
  <si>
    <t>4 этап</t>
  </si>
  <si>
    <t>сумма по 4 этапам</t>
  </si>
  <si>
    <t>ИТОГО</t>
  </si>
  <si>
    <t>по 3 этапам</t>
  </si>
  <si>
    <t>МЕСТО</t>
  </si>
  <si>
    <t>Личный Кубок Пермского края по настольному теннису среди мужчин и женщин</t>
  </si>
  <si>
    <t>март-ноябрь 2011 г.</t>
  </si>
  <si>
    <t>Александрова Дарья Николаевна</t>
  </si>
  <si>
    <t>Васильева Олеся Вячеславовна</t>
  </si>
  <si>
    <t>Гашева Татьяна Сергеевна</t>
  </si>
  <si>
    <t>Горбунова Екатерина Аркадьевна</t>
  </si>
  <si>
    <t>Дружкова Евгения Рудольфовна</t>
  </si>
  <si>
    <t>Игошева Екатерина Романовна</t>
  </si>
  <si>
    <t>Ковтун Оксана Евгеневна</t>
  </si>
  <si>
    <t>Корепанова Анастасия Алкександровна</t>
  </si>
  <si>
    <t>Коробейникова Яна Максимовна</t>
  </si>
  <si>
    <t>Майорова Елизавета Владимировна</t>
  </si>
  <si>
    <t>Микова Анжела Сергеевна</t>
  </si>
  <si>
    <t>Михальцова Екатерина Николаевна</t>
  </si>
  <si>
    <t>Морозова Елена Игоревна</t>
  </si>
  <si>
    <t>Ошмарина Екатерина Николаевна</t>
  </si>
  <si>
    <t>Посохина Оксана Сергеевна</t>
  </si>
  <si>
    <t>Прокофьева Ирина Александровна</t>
  </si>
  <si>
    <t>Сайранова Эльвира Радиковна</t>
  </si>
  <si>
    <t>Селедкова Юлия Андреевна</t>
  </si>
  <si>
    <t>Старицина Дарья владимировна</t>
  </si>
  <si>
    <t>Терентьева Карина Дмитриевна</t>
  </si>
  <si>
    <t>Шимова Елена Александровна</t>
  </si>
  <si>
    <t>Широкова Татьяна Владимировна</t>
  </si>
  <si>
    <t>Шушарина Екатерина Дмитриевна</t>
  </si>
  <si>
    <t>Юрченко Анастасия Витальевна</t>
  </si>
  <si>
    <t>Женщины</t>
  </si>
  <si>
    <t>Мужчины</t>
  </si>
  <si>
    <t>Пермяков Евгений Викторович</t>
  </si>
  <si>
    <t>Субботин Дмитрий Юрьевич</t>
  </si>
  <si>
    <t>Пищальников Виктор Владимирович</t>
  </si>
  <si>
    <t>Назукин Александр Викторович</t>
  </si>
  <si>
    <t>Грачев Александр Викторович</t>
  </si>
  <si>
    <t>Воронов Александр Витальевич</t>
  </si>
  <si>
    <t>Юртаев Валерий Николаевич</t>
  </si>
  <si>
    <t>Плетенев Сергей Геннадьевич</t>
  </si>
  <si>
    <t>Хасанов Руслан Радикович</t>
  </si>
  <si>
    <t>Тютрюмов Александр Сергеевич</t>
  </si>
  <si>
    <t>Кокшаров Дмитрий Вячеславович</t>
  </si>
  <si>
    <t>Бакулев Олег Васильевич</t>
  </si>
  <si>
    <t>Боков Кирилл Александрович</t>
  </si>
  <si>
    <t>Заякин Константин Анатольевич</t>
  </si>
  <si>
    <t>Ершов Вячеслав Сергеевич</t>
  </si>
  <si>
    <t>Иванов Юрий Владимирович</t>
  </si>
  <si>
    <t>Кустов Павел Валентинович</t>
  </si>
  <si>
    <t>Бабиков Андрей Михайлович</t>
  </si>
  <si>
    <t>Стариков Геннадий Александрович</t>
  </si>
  <si>
    <t>Перевощиков Владимир Алесандрович</t>
  </si>
  <si>
    <t>Хозяшев Виталий Дмитриевич</t>
  </si>
  <si>
    <t>Быков Илья Андреевич</t>
  </si>
  <si>
    <t>Рачкин Максим Алексеевич</t>
  </si>
  <si>
    <t>Попов Константин Владимирович</t>
  </si>
  <si>
    <t>Калугин Алексей Леонидович</t>
  </si>
  <si>
    <t>Зюзвинцев Кирилл Михайлович</t>
  </si>
  <si>
    <t>Тютиков Дмитрий Юрьевич</t>
  </si>
  <si>
    <t>Белобородов Сергей Николаевич</t>
  </si>
  <si>
    <t>Лотфулин Виль Аслямович</t>
  </si>
  <si>
    <t>Поярков Василий Васильевич</t>
  </si>
  <si>
    <t>Тиунов Алексей Алексеевич</t>
  </si>
  <si>
    <t>Перцев Михаил Владимирович</t>
  </si>
  <si>
    <t>Вотинцев Никита Андреевич</t>
  </si>
  <si>
    <t>Тудвасев Виктор Александрович</t>
  </si>
  <si>
    <t>Кайсин Сергей Сергеевич</t>
  </si>
  <si>
    <t>Черняев Игорь Юрьевич</t>
  </si>
  <si>
    <t>Тиунов Виктор Иванович</t>
  </si>
  <si>
    <t>Брусникин Денис Леонидович</t>
  </si>
  <si>
    <t>Назаргулов Эмиль Рамисович</t>
  </si>
  <si>
    <t>Елкина Светлана Викторовна</t>
  </si>
  <si>
    <t>Семенова Татьяна Сергеевна</t>
  </si>
  <si>
    <t>Цой Анастасия Евгеньевна</t>
  </si>
  <si>
    <t>Боровиков Сергей Анатольевич</t>
  </si>
  <si>
    <t>Буртасов Сергей Ефимович</t>
  </si>
  <si>
    <t>Зуев Юрий Германович</t>
  </si>
  <si>
    <t>Кириллов Денис Геннадьевич</t>
  </si>
  <si>
    <t>Коновалов Михаил Дмитриевич</t>
  </si>
  <si>
    <t>Никитин Антон</t>
  </si>
  <si>
    <t>Нуруллин Аскар</t>
  </si>
  <si>
    <t>Плетенев Геннадий Михайлович</t>
  </si>
  <si>
    <t>Суханов Антон</t>
  </si>
  <si>
    <t>Чазов Алексей Павлович</t>
  </si>
  <si>
    <t>Штин Александр Алексеевич</t>
  </si>
  <si>
    <t>Шудегов Юрий Николаевич</t>
  </si>
  <si>
    <t>Розиме Антон Николаевич</t>
  </si>
  <si>
    <t>Хасанова Людмила Радиковна</t>
  </si>
  <si>
    <t>Федоров Алексей</t>
  </si>
  <si>
    <t>Курчанов Константин</t>
  </si>
  <si>
    <t>Галкин Сергей</t>
  </si>
  <si>
    <t>Шаталов Павел Иванович</t>
  </si>
  <si>
    <t>Сапегин Михаил Николаевич</t>
  </si>
  <si>
    <t>Балабанова Екатерина</t>
  </si>
  <si>
    <t>Ульянов Денис</t>
  </si>
  <si>
    <t>Внутских Кирилл</t>
  </si>
  <si>
    <t>Мельниченко Дмитрий</t>
  </si>
  <si>
    <t>Внутских Андрей</t>
  </si>
  <si>
    <t>Братчиков Константин</t>
  </si>
  <si>
    <t>Шилов Алексей</t>
  </si>
  <si>
    <t>Мелентьева Екатерина</t>
  </si>
  <si>
    <t>Галичанина Ирина</t>
  </si>
  <si>
    <t>Атамогланов Самир</t>
  </si>
  <si>
    <t>Сергеев Юрий</t>
  </si>
  <si>
    <t>Орлов Владимир</t>
  </si>
  <si>
    <t>Еременко Николай</t>
  </si>
  <si>
    <t>Шишкин Денис</t>
  </si>
  <si>
    <t>Сперанский Анатолий</t>
  </si>
  <si>
    <t>Липин Александр</t>
  </si>
  <si>
    <t>Устюжанин Валентин</t>
  </si>
  <si>
    <t>Главный судья соревнований,
судья 1 категории</t>
  </si>
  <si>
    <t>Дёгтева В.Т.</t>
  </si>
  <si>
    <t>Главный секретарь,
судья 1 категории</t>
  </si>
  <si>
    <t>Морозова Е.И.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</si>
</sst>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[$-FC19]d\ mmmm\ yyyy\ &quot;г.&quot;"/>
    <numFmt numFmtId="173" formatCode="#&quot; &quot;?/8"/>
    <numFmt numFmtId="174" formatCode="000000"/>
    <numFmt numFmtId="175" formatCode="#&quot; &quot;?/2"/>
    <numFmt numFmtId="176" formatCode="#&quot; &quot;?/4"/>
  </numFmts>
  <fonts count="52">
    <font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name val="Arial Narrow"/>
      <family val="2"/>
    </font>
    <font>
      <sz val="10"/>
      <name val="Arial Narrow"/>
      <family val="2"/>
    </font>
    <font>
      <sz val="16"/>
      <name val="Arial Cyr"/>
      <family val="0"/>
    </font>
    <font>
      <sz val="16"/>
      <name val="Arial Narrow"/>
      <family val="2"/>
    </font>
    <font>
      <sz val="14"/>
      <name val="Arial"/>
      <family val="2"/>
    </font>
    <font>
      <sz val="14"/>
      <name val="Arial Cyr"/>
      <family val="0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54" applyFill="1" applyBorder="1" applyAlignment="1">
      <alignment wrapText="1"/>
      <protection/>
    </xf>
    <xf numFmtId="0" fontId="9" fillId="33" borderId="11" xfId="0" applyFont="1" applyFill="1" applyBorder="1" applyAlignment="1">
      <alignment/>
    </xf>
    <xf numFmtId="0" fontId="0" fillId="8" borderId="10" xfId="0" applyFill="1" applyBorder="1" applyAlignment="1">
      <alignment horizontal="center"/>
    </xf>
    <xf numFmtId="0" fontId="51" fillId="8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11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1" fillId="33" borderId="10" xfId="54" applyFill="1" applyBorder="1">
      <alignment/>
      <protection/>
    </xf>
    <xf numFmtId="0" fontId="0" fillId="17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9" fillId="33" borderId="0" xfId="0" applyFont="1" applyFill="1" applyAlignment="1">
      <alignment/>
    </xf>
    <xf numFmtId="0" fontId="0" fillId="37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12" fillId="0" borderId="0" xfId="53" applyFont="1">
      <alignment/>
      <protection/>
    </xf>
    <xf numFmtId="0" fontId="11" fillId="0" borderId="0" xfId="0" applyFont="1" applyAlignment="1">
      <alignment/>
    </xf>
    <xf numFmtId="0" fontId="11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4" fillId="0" borderId="14" xfId="53" applyFont="1" applyBorder="1">
      <alignment/>
      <protection/>
    </xf>
    <xf numFmtId="0" fontId="14" fillId="0" borderId="0" xfId="53" applyFont="1" applyAlignment="1">
      <alignment horizontal="right"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4" fillId="0" borderId="0" xfId="0" applyFont="1" applyAlignment="1">
      <alignment/>
    </xf>
    <xf numFmtId="0" fontId="13" fillId="0" borderId="0" xfId="53" applyFont="1" applyAlignment="1">
      <alignment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14" fillId="0" borderId="0" xfId="53" applyFont="1" applyAlignment="1">
      <alignment horizontal="left" wrapText="1"/>
      <protection/>
    </xf>
    <xf numFmtId="0" fontId="14" fillId="0" borderId="0" xfId="0" applyFont="1" applyAlignment="1">
      <alignment horizontal="left"/>
    </xf>
    <xf numFmtId="0" fontId="13" fillId="0" borderId="0" xfId="53" applyFont="1" applyAlignment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уг1" xfId="53"/>
    <cellStyle name="Обычный_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S45"/>
  <sheetViews>
    <sheetView tabSelected="1" view="pageLayout" zoomScale="91" zoomScalePageLayoutView="91" workbookViewId="0" topLeftCell="B1">
      <selection activeCell="C16" sqref="A16:IV16"/>
    </sheetView>
  </sheetViews>
  <sheetFormatPr defaultColWidth="9.00390625" defaultRowHeight="16.5" customHeight="1"/>
  <cols>
    <col min="3" max="3" width="31.625" style="0" customWidth="1"/>
    <col min="7" max="7" width="9.875" style="0" customWidth="1"/>
    <col min="8" max="8" width="17.25390625" style="0" customWidth="1"/>
    <col min="11" max="11" width="17.00390625" style="0" customWidth="1"/>
    <col min="14" max="14" width="17.75390625" style="0" customWidth="1"/>
    <col min="15" max="15" width="12.75390625" style="0" customWidth="1"/>
    <col min="16" max="16" width="10.625" style="0" customWidth="1"/>
  </cols>
  <sheetData>
    <row r="2" spans="4:15" ht="16.5" customHeight="1">
      <c r="D2" s="79" t="s">
        <v>14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4:15" ht="16.5" customHeight="1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4:15" ht="16.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6" ht="16.5" customHeight="1">
      <c r="C5" s="81" t="s">
        <v>40</v>
      </c>
      <c r="D5" s="81"/>
      <c r="E5" s="81"/>
      <c r="F5" s="81"/>
      <c r="G5" s="81"/>
      <c r="H5" s="3"/>
      <c r="I5" s="3"/>
      <c r="J5" s="3"/>
      <c r="K5" s="3"/>
      <c r="L5" s="3"/>
      <c r="M5" s="80" t="s">
        <v>15</v>
      </c>
      <c r="N5" s="79"/>
      <c r="O5" s="79"/>
      <c r="P5" s="79"/>
    </row>
    <row r="7" spans="2:16" ht="16.5" customHeight="1">
      <c r="B7" s="74" t="s">
        <v>3</v>
      </c>
      <c r="C7" s="75" t="s">
        <v>0</v>
      </c>
      <c r="D7" s="76" t="s">
        <v>4</v>
      </c>
      <c r="E7" s="77"/>
      <c r="F7" s="78" t="s">
        <v>5</v>
      </c>
      <c r="G7" s="78"/>
      <c r="H7" s="78"/>
      <c r="I7" s="84" t="s">
        <v>7</v>
      </c>
      <c r="J7" s="84"/>
      <c r="K7" s="84"/>
      <c r="L7" s="85" t="s">
        <v>9</v>
      </c>
      <c r="M7" s="85"/>
      <c r="N7" s="85"/>
      <c r="O7" s="24" t="s">
        <v>11</v>
      </c>
      <c r="P7" s="82" t="s">
        <v>13</v>
      </c>
    </row>
    <row r="8" spans="2:16" ht="16.5" customHeight="1">
      <c r="B8" s="74"/>
      <c r="C8" s="75"/>
      <c r="D8" s="20" t="s">
        <v>2</v>
      </c>
      <c r="E8" s="20" t="s">
        <v>1</v>
      </c>
      <c r="F8" s="21" t="s">
        <v>2</v>
      </c>
      <c r="G8" s="21" t="s">
        <v>1</v>
      </c>
      <c r="H8" s="21" t="s">
        <v>6</v>
      </c>
      <c r="I8" s="22" t="s">
        <v>2</v>
      </c>
      <c r="J8" s="22" t="s">
        <v>1</v>
      </c>
      <c r="K8" s="22" t="s">
        <v>8</v>
      </c>
      <c r="L8" s="23" t="s">
        <v>2</v>
      </c>
      <c r="M8" s="23" t="s">
        <v>1</v>
      </c>
      <c r="N8" s="23" t="s">
        <v>10</v>
      </c>
      <c r="O8" s="24" t="s">
        <v>12</v>
      </c>
      <c r="P8" s="83"/>
    </row>
    <row r="9" spans="2:16" ht="16.5" customHeight="1">
      <c r="B9" s="2">
        <v>1</v>
      </c>
      <c r="C9" s="4" t="s">
        <v>17</v>
      </c>
      <c r="D9" s="12">
        <v>1</v>
      </c>
      <c r="E9" s="13">
        <f>_xlfn.IFERROR(VLOOKUP(D9,СхемаОчков!$A$2:$B$40,2,0),0)</f>
        <v>61</v>
      </c>
      <c r="F9" s="16">
        <v>3</v>
      </c>
      <c r="G9" s="16">
        <f>_xlfn.IFERROR(VLOOKUP(F9,СхемаОчков!$A$2:$B$40,2,0),0)</f>
        <v>50</v>
      </c>
      <c r="H9" s="19">
        <f>G9+E9</f>
        <v>111</v>
      </c>
      <c r="I9" s="14">
        <v>2</v>
      </c>
      <c r="J9" s="14">
        <f>_xlfn.IFERROR(VLOOKUP(I9,СхемаОчков!$A$2:$B$40,2,0),0)</f>
        <v>55</v>
      </c>
      <c r="K9" s="28">
        <f>H9+J9</f>
        <v>166</v>
      </c>
      <c r="L9" s="15">
        <v>2</v>
      </c>
      <c r="M9" s="15">
        <f>_xlfn.IFERROR(VLOOKUP(L9,СхемаОчков!$A$2:$B$40,2,0),0)</f>
        <v>55</v>
      </c>
      <c r="N9" s="29">
        <f>K9+M9</f>
        <v>221</v>
      </c>
      <c r="O9" s="25">
        <f>M9+K9-MIN(E9,G9,J9)</f>
        <v>171</v>
      </c>
      <c r="P9" s="25">
        <v>1</v>
      </c>
    </row>
    <row r="10" spans="2:16" ht="16.5" customHeight="1">
      <c r="B10" s="2">
        <v>2</v>
      </c>
      <c r="C10" s="4" t="s">
        <v>34</v>
      </c>
      <c r="D10" s="12">
        <v>2</v>
      </c>
      <c r="E10" s="13">
        <f>_xlfn.IFERROR(VLOOKUP(D10,СхемаОчков!$A$2:$B$40,2,0),0)</f>
        <v>55</v>
      </c>
      <c r="F10" s="16">
        <v>1</v>
      </c>
      <c r="G10" s="16">
        <f>_xlfn.IFERROR(VLOOKUP(F10,СхемаОчков!$A$2:$B$40,2,0),0)</f>
        <v>61</v>
      </c>
      <c r="H10" s="19">
        <f>G10+E10</f>
        <v>116</v>
      </c>
      <c r="I10" s="14">
        <v>3</v>
      </c>
      <c r="J10" s="14">
        <f>_xlfn.IFERROR(VLOOKUP(I10,СхемаОчков!$A$2:$B$40,2,0),0)</f>
        <v>50</v>
      </c>
      <c r="K10" s="28">
        <f>H10+J10</f>
        <v>166</v>
      </c>
      <c r="L10" s="15">
        <v>5</v>
      </c>
      <c r="M10" s="15">
        <f>_xlfn.IFERROR(VLOOKUP(L10,СхемаОчков!$A$2:$B$40,2,0),0)</f>
        <v>43</v>
      </c>
      <c r="N10" s="29">
        <f>K10+M10</f>
        <v>209</v>
      </c>
      <c r="O10" s="25">
        <f>M10+K10-MIN(E10,G10,J10)</f>
        <v>159</v>
      </c>
      <c r="P10" s="25">
        <v>2</v>
      </c>
    </row>
    <row r="11" spans="2:16" ht="16.5" customHeight="1">
      <c r="B11" s="2">
        <v>3</v>
      </c>
      <c r="C11" s="4" t="s">
        <v>16</v>
      </c>
      <c r="D11" s="12">
        <v>3</v>
      </c>
      <c r="E11" s="13">
        <f>_xlfn.IFERROR(VLOOKUP(D11,СхемаОчков!$A$2:$B$40,2,0),0)</f>
        <v>50</v>
      </c>
      <c r="F11" s="16">
        <v>4</v>
      </c>
      <c r="G11" s="16">
        <f>_xlfn.IFERROR(VLOOKUP(F11,СхемаОчков!$A$2:$B$40,2,0),0)</f>
        <v>45</v>
      </c>
      <c r="H11" s="19">
        <f>E11+G11</f>
        <v>95</v>
      </c>
      <c r="I11" s="14">
        <v>4</v>
      </c>
      <c r="J11" s="14">
        <f>_xlfn.IFERROR(VLOOKUP(I11,СхемаОчков!$A$2:$B$40,2,0),0)</f>
        <v>45</v>
      </c>
      <c r="K11" s="28">
        <f>H11+J11</f>
        <v>140</v>
      </c>
      <c r="L11" s="15">
        <v>1</v>
      </c>
      <c r="M11" s="15">
        <f>_xlfn.IFERROR(VLOOKUP(L11,СхемаОчков!$A$2:$B$40,2,0),0)</f>
        <v>61</v>
      </c>
      <c r="N11" s="29">
        <f>K11+M11</f>
        <v>201</v>
      </c>
      <c r="O11" s="25">
        <f>M11+K11-MIN(E11,G11,J11)</f>
        <v>156</v>
      </c>
      <c r="P11" s="25">
        <v>3</v>
      </c>
    </row>
    <row r="12" spans="2:16" ht="16.5" customHeight="1">
      <c r="B12" s="2">
        <v>4</v>
      </c>
      <c r="C12" s="5" t="s">
        <v>38</v>
      </c>
      <c r="D12" s="12">
        <v>4</v>
      </c>
      <c r="E12" s="13">
        <f>_xlfn.IFERROR(VLOOKUP(D12,СхемаОчков!$A$2:$B$40,2,0),0)</f>
        <v>45</v>
      </c>
      <c r="F12" s="16">
        <v>5</v>
      </c>
      <c r="G12" s="16">
        <f>_xlfn.IFERROR(VLOOKUP(F12,СхемаОчков!$A$2:$B$40,2,0),0)</f>
        <v>43</v>
      </c>
      <c r="H12" s="19">
        <f>G12+E12</f>
        <v>88</v>
      </c>
      <c r="I12" s="14">
        <v>0</v>
      </c>
      <c r="J12" s="14">
        <f>_xlfn.IFERROR(VLOOKUP(I12,СхемаОчков!$A$2:$B$40,2,0),0)</f>
        <v>0</v>
      </c>
      <c r="K12" s="28">
        <f>H12+J12</f>
        <v>88</v>
      </c>
      <c r="L12" s="15">
        <v>3</v>
      </c>
      <c r="M12" s="15">
        <f>_xlfn.IFERROR(VLOOKUP(L12,СхемаОчков!$A$2:$B$40,2,0),0)</f>
        <v>50</v>
      </c>
      <c r="N12" s="29">
        <f>K12+M12</f>
        <v>138</v>
      </c>
      <c r="O12" s="25">
        <f>M12+K12-MIN(E12,G12,J12)</f>
        <v>138</v>
      </c>
      <c r="P12" s="25">
        <v>4</v>
      </c>
    </row>
    <row r="13" spans="2:16" ht="16.5" customHeight="1">
      <c r="B13" s="2">
        <v>5</v>
      </c>
      <c r="C13" s="8" t="s">
        <v>25</v>
      </c>
      <c r="D13" s="12">
        <v>5</v>
      </c>
      <c r="E13" s="13">
        <f>_xlfn.IFERROR(VLOOKUP(D13,СхемаОчков!$A$2:$B$40,2,0),0)</f>
        <v>43</v>
      </c>
      <c r="F13" s="16">
        <v>8</v>
      </c>
      <c r="G13" s="16">
        <f>_xlfn.IFERROR(VLOOKUP(F13,СхемаОчков!$A$2:$B$40,2,0),0)</f>
        <v>35</v>
      </c>
      <c r="H13" s="19">
        <f>G13+E13</f>
        <v>78</v>
      </c>
      <c r="I13" s="14">
        <v>1</v>
      </c>
      <c r="J13" s="14">
        <f>_xlfn.IFERROR(VLOOKUP(I13,СхемаОчков!$A$2:$B$40,2,0),0)</f>
        <v>61</v>
      </c>
      <c r="K13" s="28">
        <f>H13+J13</f>
        <v>139</v>
      </c>
      <c r="L13" s="15">
        <v>10</v>
      </c>
      <c r="M13" s="15">
        <f>_xlfn.IFERROR(VLOOKUP(L13,СхемаОчков!$A$2:$B$40,2,0),0)</f>
        <v>33</v>
      </c>
      <c r="N13" s="29">
        <f>K13+M13</f>
        <v>172</v>
      </c>
      <c r="O13" s="25">
        <f>M13+K13-MIN(E13,G13,J13)</f>
        <v>137</v>
      </c>
      <c r="P13" s="25">
        <v>5</v>
      </c>
    </row>
    <row r="14" spans="2:16" ht="16.5" customHeight="1">
      <c r="B14" s="2">
        <v>6</v>
      </c>
      <c r="C14" s="6" t="s">
        <v>21</v>
      </c>
      <c r="D14" s="12">
        <v>6</v>
      </c>
      <c r="E14" s="13">
        <f>_xlfn.IFERROR(VLOOKUP(D14,СхемаОчков!$A$2:$B$40,2,0),0)</f>
        <v>40</v>
      </c>
      <c r="F14" s="16">
        <v>2</v>
      </c>
      <c r="G14" s="16">
        <f>_xlfn.IFERROR(VLOOKUP(F14,СхемаОчков!$A$2:$B$40,2,0),0)</f>
        <v>55</v>
      </c>
      <c r="H14" s="19">
        <f>G14+E14</f>
        <v>95</v>
      </c>
      <c r="I14" s="14">
        <v>7</v>
      </c>
      <c r="J14" s="14">
        <f>_xlfn.IFERROR(VLOOKUP(I14,СхемаОчков!$A$2:$B$40,2,0),0)</f>
        <v>37</v>
      </c>
      <c r="K14" s="28">
        <f>H14+J14</f>
        <v>132</v>
      </c>
      <c r="L14" s="15">
        <v>7</v>
      </c>
      <c r="M14" s="15">
        <f>_xlfn.IFERROR(VLOOKUP(L14,СхемаОчков!$A$2:$B$40,2,0),0)</f>
        <v>37</v>
      </c>
      <c r="N14" s="29">
        <f>K14+M14</f>
        <v>169</v>
      </c>
      <c r="O14" s="25">
        <f>M14+K14-MIN(E14,G14,J14)</f>
        <v>132</v>
      </c>
      <c r="P14" s="25">
        <v>6</v>
      </c>
    </row>
    <row r="15" spans="2:16" ht="16.5" customHeight="1">
      <c r="B15" s="2">
        <v>7</v>
      </c>
      <c r="C15" s="5" t="s">
        <v>31</v>
      </c>
      <c r="D15" s="12">
        <v>10</v>
      </c>
      <c r="E15" s="13">
        <f>_xlfn.IFERROR(VLOOKUP(D15,СхемаОчков!$A$2:$B$40,2,0),0)</f>
        <v>33</v>
      </c>
      <c r="F15" s="16">
        <v>6</v>
      </c>
      <c r="G15" s="16">
        <f>_xlfn.IFERROR(VLOOKUP(F15,СхемаОчков!$A$2:$B$40,2,0),0)</f>
        <v>40</v>
      </c>
      <c r="H15" s="19">
        <f>G15+E15</f>
        <v>73</v>
      </c>
      <c r="I15" s="14">
        <v>8</v>
      </c>
      <c r="J15" s="14">
        <f>_xlfn.IFERROR(VLOOKUP(I15,СхемаОчков!$A$2:$B$40,2,0),0)</f>
        <v>35</v>
      </c>
      <c r="K15" s="28">
        <f>H15+J15</f>
        <v>108</v>
      </c>
      <c r="L15" s="15">
        <v>6</v>
      </c>
      <c r="M15" s="15">
        <f>_xlfn.IFERROR(VLOOKUP(L15,СхемаОчков!$A$2:$B$40,2,0),0)</f>
        <v>40</v>
      </c>
      <c r="N15" s="29">
        <f>K15+M15</f>
        <v>148</v>
      </c>
      <c r="O15" s="25">
        <f>M15+K15-MIN(E15,G15,J15)</f>
        <v>115</v>
      </c>
      <c r="P15" s="25">
        <v>7</v>
      </c>
    </row>
    <row r="16" spans="2:16" ht="16.5" customHeight="1">
      <c r="B16" s="2">
        <v>8</v>
      </c>
      <c r="C16" s="5" t="s">
        <v>35</v>
      </c>
      <c r="D16" s="12">
        <v>14</v>
      </c>
      <c r="E16" s="13">
        <f>_xlfn.IFERROR(VLOOKUP(D16,СхемаОчков!$A$2:$B$40,2,0),0)</f>
        <v>29</v>
      </c>
      <c r="F16" s="16">
        <v>7</v>
      </c>
      <c r="G16" s="16">
        <f>_xlfn.IFERROR(VLOOKUP(F16,СхемаОчков!$A$2:$B$40,2,0),0)</f>
        <v>37</v>
      </c>
      <c r="H16" s="19">
        <f>G16+E16</f>
        <v>66</v>
      </c>
      <c r="I16" s="14">
        <v>11</v>
      </c>
      <c r="J16" s="14">
        <f>_xlfn.IFERROR(VLOOKUP(I16,СхемаОчков!$A$2:$B$40,2,0),0)</f>
        <v>32</v>
      </c>
      <c r="K16" s="28">
        <f>H16+J16</f>
        <v>98</v>
      </c>
      <c r="L16" s="15">
        <v>4</v>
      </c>
      <c r="M16" s="15">
        <f>_xlfn.IFERROR(VLOOKUP(L16,СхемаОчков!$A$2:$B$40,2,0),0)</f>
        <v>45</v>
      </c>
      <c r="N16" s="29">
        <f>K16+M16</f>
        <v>143</v>
      </c>
      <c r="O16" s="25">
        <f>M16+K16-MIN(E16,G16,J16)</f>
        <v>114</v>
      </c>
      <c r="P16" s="25">
        <v>8</v>
      </c>
    </row>
    <row r="17" spans="2:16" ht="16.5" customHeight="1">
      <c r="B17" s="2">
        <v>9</v>
      </c>
      <c r="C17" s="4" t="s">
        <v>28</v>
      </c>
      <c r="D17" s="12">
        <v>9</v>
      </c>
      <c r="E17" s="13">
        <f>_xlfn.IFERROR(VLOOKUP(D17,СхемаОчков!$A$2:$B$40,2,0),0)</f>
        <v>34</v>
      </c>
      <c r="F17" s="16">
        <v>0</v>
      </c>
      <c r="G17" s="16">
        <f>_xlfn.IFERROR(VLOOKUP(F17,СхемаОчков!$A$2:$B$40,2,0),0)</f>
        <v>0</v>
      </c>
      <c r="H17" s="19">
        <f>G17+E17</f>
        <v>34</v>
      </c>
      <c r="I17" s="14">
        <v>5</v>
      </c>
      <c r="J17" s="14">
        <f>_xlfn.IFERROR(VLOOKUP(I17,СхемаОчков!$A$2:$B$40,2,0),0)</f>
        <v>43</v>
      </c>
      <c r="K17" s="28">
        <f>H17+J17</f>
        <v>77</v>
      </c>
      <c r="L17" s="15">
        <v>12</v>
      </c>
      <c r="M17" s="15">
        <f>_xlfn.IFERROR(VLOOKUP(L17,СхемаОчков!$A$2:$B$40,2,0),0)</f>
        <v>31</v>
      </c>
      <c r="N17" s="29">
        <f>K17+M17</f>
        <v>108</v>
      </c>
      <c r="O17" s="25">
        <f>M17+K17-MIN(E17,G17,J17)</f>
        <v>108</v>
      </c>
      <c r="P17" s="25">
        <v>9</v>
      </c>
    </row>
    <row r="18" spans="2:16" ht="16.5" customHeight="1">
      <c r="B18" s="2">
        <v>10</v>
      </c>
      <c r="C18" s="5" t="s">
        <v>32</v>
      </c>
      <c r="D18" s="12">
        <v>7</v>
      </c>
      <c r="E18" s="13">
        <f>_xlfn.IFERROR(VLOOKUP(D18,СхемаОчков!$A$2:$B$40,2,0),0)</f>
        <v>37</v>
      </c>
      <c r="F18" s="16">
        <v>9</v>
      </c>
      <c r="G18" s="16">
        <f>_xlfn.IFERROR(VLOOKUP(F18,СхемаОчков!$A$2:$B$40,2,0),0)</f>
        <v>34</v>
      </c>
      <c r="H18" s="19">
        <f>G18+E18</f>
        <v>71</v>
      </c>
      <c r="I18" s="14">
        <v>9</v>
      </c>
      <c r="J18" s="14">
        <f>_xlfn.IFERROR(VLOOKUP(I18,СхемаОчков!$A$2:$B$40,2,0),0)</f>
        <v>34</v>
      </c>
      <c r="K18" s="28">
        <f>H18+J18</f>
        <v>105</v>
      </c>
      <c r="L18" s="15">
        <v>9</v>
      </c>
      <c r="M18" s="15">
        <f>_xlfn.IFERROR(VLOOKUP(L18,СхемаОчков!$A$2:$B$40,2,0),0)</f>
        <v>34</v>
      </c>
      <c r="N18" s="29">
        <f>K18+M18</f>
        <v>139</v>
      </c>
      <c r="O18" s="25">
        <f>M18+K18-MIN(E18,G18,J18)</f>
        <v>105</v>
      </c>
      <c r="P18" s="25">
        <v>10</v>
      </c>
    </row>
    <row r="19" spans="2:16" ht="16.5" customHeight="1">
      <c r="B19" s="2">
        <v>11</v>
      </c>
      <c r="C19" s="5" t="s">
        <v>19</v>
      </c>
      <c r="D19" s="12">
        <v>12</v>
      </c>
      <c r="E19" s="13">
        <f>_xlfn.IFERROR(VLOOKUP(D19,СхемаОчков!$A$2:$B$40,2,0),0)</f>
        <v>31</v>
      </c>
      <c r="F19" s="16">
        <v>10</v>
      </c>
      <c r="G19" s="16">
        <f>_xlfn.IFERROR(VLOOKUP(F19,СхемаОчков!$A$2:$B$40,2,0),0)</f>
        <v>33</v>
      </c>
      <c r="H19" s="19">
        <f>G19+E19</f>
        <v>64</v>
      </c>
      <c r="I19" s="14">
        <v>12</v>
      </c>
      <c r="J19" s="14">
        <f>_xlfn.IFERROR(VLOOKUP(I19,СхемаОчков!$A$2:$B$40,2,0),0)</f>
        <v>31</v>
      </c>
      <c r="K19" s="28">
        <f>H19+J19</f>
        <v>95</v>
      </c>
      <c r="L19" s="15">
        <v>8</v>
      </c>
      <c r="M19" s="15">
        <f>_xlfn.IFERROR(VLOOKUP(L19,СхемаОчков!$A$2:$B$40,2,0),0)</f>
        <v>35</v>
      </c>
      <c r="N19" s="29">
        <f>K19+M19</f>
        <v>130</v>
      </c>
      <c r="O19" s="25">
        <f>M19+K19-MIN(E19,G19,J19)</f>
        <v>99</v>
      </c>
      <c r="P19" s="25">
        <v>11</v>
      </c>
    </row>
    <row r="20" spans="2:16" ht="16.5" customHeight="1">
      <c r="B20" s="2">
        <v>12</v>
      </c>
      <c r="C20" s="9" t="s">
        <v>30</v>
      </c>
      <c r="D20" s="12">
        <v>8</v>
      </c>
      <c r="E20" s="13">
        <f>_xlfn.IFERROR(VLOOKUP(D20,СхемаОчков!$A$2:$B$40,2,0),0)</f>
        <v>35</v>
      </c>
      <c r="F20" s="16">
        <v>13</v>
      </c>
      <c r="G20" s="16">
        <f>_xlfn.IFERROR(VLOOKUP(F20,СхемаОчков!$A$2:$B$40,2,0),0)</f>
        <v>30</v>
      </c>
      <c r="H20" s="19">
        <f>G20+E20</f>
        <v>65</v>
      </c>
      <c r="I20" s="14">
        <v>15</v>
      </c>
      <c r="J20" s="14">
        <f>_xlfn.IFERROR(VLOOKUP(I20,СхемаОчков!$A$2:$B$40,2,0),0)</f>
        <v>28</v>
      </c>
      <c r="K20" s="28">
        <f>H20+J20</f>
        <v>93</v>
      </c>
      <c r="L20" s="15">
        <v>11</v>
      </c>
      <c r="M20" s="15">
        <f>_xlfn.IFERROR(VLOOKUP(L20,СхемаОчков!$A$2:$B$40,2,0),0)</f>
        <v>32</v>
      </c>
      <c r="N20" s="29">
        <f>K20+M20</f>
        <v>125</v>
      </c>
      <c r="O20" s="25">
        <f>M20+K20-MIN(E20,G20,J20)</f>
        <v>97</v>
      </c>
      <c r="P20" s="25">
        <v>12</v>
      </c>
    </row>
    <row r="21" spans="2:16" ht="16.5" customHeight="1">
      <c r="B21" s="2">
        <v>13</v>
      </c>
      <c r="C21" s="7" t="s">
        <v>23</v>
      </c>
      <c r="D21" s="12">
        <v>15</v>
      </c>
      <c r="E21" s="13">
        <f>_xlfn.IFERROR(VLOOKUP(D21,СхемаОчков!$A$2:$B$40,2,0),0)</f>
        <v>28</v>
      </c>
      <c r="F21" s="16">
        <v>12</v>
      </c>
      <c r="G21" s="16">
        <f>_xlfn.IFERROR(VLOOKUP(F21,СхемаОчков!$A$2:$B$40,2,0),0)</f>
        <v>31</v>
      </c>
      <c r="H21" s="19">
        <f>G21+E21</f>
        <v>59</v>
      </c>
      <c r="I21" s="14">
        <v>10</v>
      </c>
      <c r="J21" s="14">
        <f>_xlfn.IFERROR(VLOOKUP(I21,СхемаОчков!$A$2:$B$40,2,0),0)</f>
        <v>33</v>
      </c>
      <c r="K21" s="28">
        <f>H21+J21</f>
        <v>92</v>
      </c>
      <c r="L21" s="15">
        <v>13</v>
      </c>
      <c r="M21" s="15">
        <f>_xlfn.IFERROR(VLOOKUP(L21,СхемаОчков!$A$2:$B$40,2,0),0)</f>
        <v>30</v>
      </c>
      <c r="N21" s="29">
        <f>K21+M21</f>
        <v>122</v>
      </c>
      <c r="O21" s="25">
        <f>M21+K21-MIN(E21,G21,J21)</f>
        <v>94</v>
      </c>
      <c r="P21" s="25">
        <v>13</v>
      </c>
    </row>
    <row r="22" spans="2:16" ht="16.5" customHeight="1">
      <c r="B22" s="2">
        <v>14</v>
      </c>
      <c r="C22" s="5" t="s">
        <v>36</v>
      </c>
      <c r="D22" s="12">
        <v>17</v>
      </c>
      <c r="E22" s="13">
        <f>_xlfn.IFERROR(VLOOKUP(D22,СхемаОчков!$A$2:$B$40,2,0),0)</f>
        <v>26</v>
      </c>
      <c r="F22" s="16">
        <v>11</v>
      </c>
      <c r="G22" s="16">
        <f>_xlfn.IFERROR(VLOOKUP(F22,СхемаОчков!$A$2:$B$40,2,0),0)</f>
        <v>32</v>
      </c>
      <c r="H22" s="19">
        <f>G22+E22</f>
        <v>58</v>
      </c>
      <c r="I22" s="14">
        <v>17</v>
      </c>
      <c r="J22" s="14">
        <f>_xlfn.IFERROR(VLOOKUP(I22,СхемаОчков!$A$2:$B$40,2,0),0)</f>
        <v>26</v>
      </c>
      <c r="K22" s="28">
        <f>H22+J22</f>
        <v>84</v>
      </c>
      <c r="L22" s="15">
        <v>16</v>
      </c>
      <c r="M22" s="15">
        <f>_xlfn.IFERROR(VLOOKUP(L22,СхемаОчков!$A$2:$B$40,2,0),0)</f>
        <v>27</v>
      </c>
      <c r="N22" s="29">
        <f>K22+M22</f>
        <v>111</v>
      </c>
      <c r="O22" s="25">
        <f>M22+K22-MIN(E22,G22,J22)</f>
        <v>85</v>
      </c>
      <c r="P22" s="25">
        <v>14</v>
      </c>
    </row>
    <row r="23" spans="2:16" ht="16.5" customHeight="1">
      <c r="B23" s="2">
        <v>15</v>
      </c>
      <c r="C23" s="5" t="s">
        <v>24</v>
      </c>
      <c r="D23" s="12">
        <v>18</v>
      </c>
      <c r="E23" s="13">
        <f>_xlfn.IFERROR(VLOOKUP(D23,СхемаОчков!$A$2:$B$40,2,0),0)</f>
        <v>25</v>
      </c>
      <c r="F23" s="16">
        <v>14</v>
      </c>
      <c r="G23" s="16">
        <f>_xlfn.IFERROR(VLOOKUP(F23,СхемаОчков!$A$2:$B$40,2,0),0)</f>
        <v>29</v>
      </c>
      <c r="H23" s="19">
        <f>G23+E23</f>
        <v>54</v>
      </c>
      <c r="I23" s="14">
        <v>0</v>
      </c>
      <c r="J23" s="14">
        <f>_xlfn.IFERROR(VLOOKUP(I23,СхемаОчков!$A$2:$B$40,2,0),0)</f>
        <v>0</v>
      </c>
      <c r="K23" s="28">
        <f>H23+J23</f>
        <v>54</v>
      </c>
      <c r="L23" s="15">
        <v>15</v>
      </c>
      <c r="M23" s="15">
        <f>_xlfn.IFERROR(VLOOKUP(L23,СхемаОчков!$A$2:$B$40,2,0),0)</f>
        <v>28</v>
      </c>
      <c r="N23" s="29">
        <f>K23+M23</f>
        <v>82</v>
      </c>
      <c r="O23" s="25">
        <f>M23+K23-MIN(E23,G23,J23)</f>
        <v>82</v>
      </c>
      <c r="P23" s="25">
        <v>15</v>
      </c>
    </row>
    <row r="24" spans="2:16" ht="16.5" customHeight="1">
      <c r="B24" s="2">
        <v>16</v>
      </c>
      <c r="C24" s="5" t="s">
        <v>83</v>
      </c>
      <c r="D24" s="12">
        <v>0</v>
      </c>
      <c r="E24" s="13">
        <f>_xlfn.IFERROR(VLOOKUP(D24,СхемаОчков!$A$2:$B$40,2,0),0)</f>
        <v>0</v>
      </c>
      <c r="F24" s="16">
        <v>17</v>
      </c>
      <c r="G24" s="16">
        <f>_xlfn.IFERROR(VLOOKUP(F24,СхемаОчков!$A$2:$B$40,2,0),0)</f>
        <v>26</v>
      </c>
      <c r="H24" s="19">
        <f>G24+E24</f>
        <v>26</v>
      </c>
      <c r="I24" s="14">
        <v>18</v>
      </c>
      <c r="J24" s="14">
        <f>_xlfn.IFERROR(VLOOKUP(I24,СхемаОчков!$A$2:$B$40,2,0),0)</f>
        <v>25</v>
      </c>
      <c r="K24" s="28">
        <f>H24+J24</f>
        <v>51</v>
      </c>
      <c r="L24" s="15">
        <v>14</v>
      </c>
      <c r="M24" s="15">
        <f>_xlfn.IFERROR(VLOOKUP(L24,СхемаОчков!$A$2:$B$40,2,0),0)</f>
        <v>29</v>
      </c>
      <c r="N24" s="29">
        <f>K24+M24</f>
        <v>80</v>
      </c>
      <c r="O24" s="25">
        <f>M24+K24-MIN(E24,G24,J24)</f>
        <v>80</v>
      </c>
      <c r="P24" s="25">
        <v>16</v>
      </c>
    </row>
    <row r="25" spans="2:16" ht="16.5" customHeight="1">
      <c r="B25" s="2">
        <v>17</v>
      </c>
      <c r="C25" s="5" t="s">
        <v>22</v>
      </c>
      <c r="D25" s="12">
        <v>21</v>
      </c>
      <c r="E25" s="13">
        <f>_xlfn.IFERROR(VLOOKUP(D25,СхемаОчков!$A$2:$B$40,2,0),0)</f>
        <v>22</v>
      </c>
      <c r="F25" s="16">
        <v>16</v>
      </c>
      <c r="G25" s="16">
        <f>_xlfn.IFERROR(VLOOKUP(F25,СхемаОчков!$A$2:$B$40,2,0),0)</f>
        <v>27</v>
      </c>
      <c r="H25" s="19">
        <f>G25+E25</f>
        <v>49</v>
      </c>
      <c r="I25" s="14">
        <v>20</v>
      </c>
      <c r="J25" s="14">
        <f>_xlfn.IFERROR(VLOOKUP(I25,СхемаОчков!$A$2:$B$40,2,0),0)</f>
        <v>23</v>
      </c>
      <c r="K25" s="28">
        <f>H25+J25</f>
        <v>72</v>
      </c>
      <c r="L25" s="15">
        <v>17</v>
      </c>
      <c r="M25" s="15">
        <f>_xlfn.IFERROR(VLOOKUP(L25,СхемаОчков!$A$2:$B$40,2,0),0)</f>
        <v>26</v>
      </c>
      <c r="N25" s="29">
        <f>K25+M25</f>
        <v>98</v>
      </c>
      <c r="O25" s="25">
        <f>M25+K25-MIN(E25,G25,J25)</f>
        <v>76</v>
      </c>
      <c r="P25" s="25">
        <v>17</v>
      </c>
    </row>
    <row r="26" spans="2:16" ht="16.5" customHeight="1">
      <c r="B26" s="2">
        <v>18</v>
      </c>
      <c r="C26" s="5" t="s">
        <v>33</v>
      </c>
      <c r="D26" s="12">
        <v>19</v>
      </c>
      <c r="E26" s="13">
        <f>_xlfn.IFERROR(VLOOKUP(D26,СхемаОчков!$A$2:$B$40,2,0),0)</f>
        <v>24</v>
      </c>
      <c r="F26" s="16">
        <v>18</v>
      </c>
      <c r="G26" s="16">
        <f>_xlfn.IFERROR(VLOOKUP(F26,СхемаОчков!$A$2:$B$40,2,0),0)</f>
        <v>25</v>
      </c>
      <c r="H26" s="19">
        <f>G26+E26</f>
        <v>49</v>
      </c>
      <c r="I26" s="14">
        <v>22</v>
      </c>
      <c r="J26" s="14">
        <f>_xlfn.IFERROR(VLOOKUP(I26,СхемаОчков!$A$2:$B$40,2,0),0)</f>
        <v>21</v>
      </c>
      <c r="K26" s="28">
        <f>H26+J26</f>
        <v>70</v>
      </c>
      <c r="L26" s="15">
        <v>19</v>
      </c>
      <c r="M26" s="15">
        <f>_xlfn.IFERROR(VLOOKUP(L26,СхемаОчков!$A$2:$B$40,2,0),0)</f>
        <v>24</v>
      </c>
      <c r="N26" s="29">
        <f>K26+M26</f>
        <v>94</v>
      </c>
      <c r="O26" s="25">
        <f>M26+K26-MIN(E26,G26,J26)</f>
        <v>73</v>
      </c>
      <c r="P26" s="25">
        <v>18</v>
      </c>
    </row>
    <row r="27" spans="2:16" ht="16.5" customHeight="1">
      <c r="B27" s="2">
        <v>19</v>
      </c>
      <c r="C27" s="5" t="s">
        <v>39</v>
      </c>
      <c r="D27" s="12">
        <v>11</v>
      </c>
      <c r="E27" s="13">
        <f>_xlfn.IFERROR(VLOOKUP(D27,СхемаОчков!$A$2:$B$40,2,0),0)</f>
        <v>32</v>
      </c>
      <c r="F27" s="16">
        <v>0</v>
      </c>
      <c r="G27" s="16">
        <f>_xlfn.IFERROR(VLOOKUP(F27,СхемаОчков!$A$2:$B$40,2,0),0)</f>
        <v>0</v>
      </c>
      <c r="H27" s="19">
        <v>32</v>
      </c>
      <c r="I27" s="14">
        <v>6</v>
      </c>
      <c r="J27" s="14">
        <f>_xlfn.IFERROR(VLOOKUP(I27,СхемаОчков!$A$2:$B$40,2,0),0)</f>
        <v>40</v>
      </c>
      <c r="K27" s="28">
        <f>H27+J27</f>
        <v>72</v>
      </c>
      <c r="L27" s="15">
        <v>0</v>
      </c>
      <c r="M27" s="15">
        <f>_xlfn.IFERROR(VLOOKUP(L27,СхемаОчков!$A$2:$B$40,2,0),0)</f>
        <v>0</v>
      </c>
      <c r="N27" s="29">
        <f>K27+M27</f>
        <v>72</v>
      </c>
      <c r="O27" s="25">
        <f>M27+K27-MIN(E27,G27,J27)</f>
        <v>72</v>
      </c>
      <c r="P27" s="25">
        <v>19</v>
      </c>
    </row>
    <row r="28" spans="2:16" ht="16.5" customHeight="1">
      <c r="B28" s="2">
        <v>20</v>
      </c>
      <c r="C28" s="9" t="s">
        <v>82</v>
      </c>
      <c r="D28" s="12">
        <v>0</v>
      </c>
      <c r="E28" s="13">
        <f>_xlfn.IFERROR(VLOOKUP(D28,СхемаОчков!$A$2:$B$40,2,0),0)</f>
        <v>0</v>
      </c>
      <c r="F28" s="16">
        <v>19</v>
      </c>
      <c r="G28" s="16">
        <f>_xlfn.IFERROR(VLOOKUP(F28,СхемаОчков!$A$2:$B$40,2,0),0)</f>
        <v>24</v>
      </c>
      <c r="H28" s="19">
        <f>G28+E28</f>
        <v>24</v>
      </c>
      <c r="I28" s="14">
        <v>21</v>
      </c>
      <c r="J28" s="14">
        <f>_xlfn.IFERROR(VLOOKUP(I28,СхемаОчков!$A$2:$B$40,2,0),0)</f>
        <v>22</v>
      </c>
      <c r="K28" s="28">
        <f>H28+J28</f>
        <v>46</v>
      </c>
      <c r="L28" s="15">
        <v>18</v>
      </c>
      <c r="M28" s="15">
        <f>_xlfn.IFERROR(VLOOKUP(L28,СхемаОчков!$A$2:$B$40,2,0),0)</f>
        <v>25</v>
      </c>
      <c r="N28" s="29">
        <f>K28+M28</f>
        <v>71</v>
      </c>
      <c r="O28" s="25">
        <f>M28+K28-MIN(E28,G28,J28)</f>
        <v>71</v>
      </c>
      <c r="P28" s="25">
        <v>20</v>
      </c>
    </row>
    <row r="29" spans="2:16" ht="16.5" customHeight="1">
      <c r="B29" s="2">
        <v>21</v>
      </c>
      <c r="C29" s="4" t="s">
        <v>37</v>
      </c>
      <c r="D29" s="12">
        <v>13</v>
      </c>
      <c r="E29" s="13">
        <f>_xlfn.IFERROR(VLOOKUP(D29,СхемаОчков!$A$2:$B$40,2,0),0)</f>
        <v>30</v>
      </c>
      <c r="F29" s="16">
        <v>0</v>
      </c>
      <c r="G29" s="16">
        <f>_xlfn.IFERROR(VLOOKUP(F29,СхемаОчков!$A$2:$B$40,2,0),0)</f>
        <v>0</v>
      </c>
      <c r="H29" s="19">
        <f>G29+E29</f>
        <v>30</v>
      </c>
      <c r="I29" s="14">
        <v>13</v>
      </c>
      <c r="J29" s="14">
        <f>_xlfn.IFERROR(VLOOKUP(I29,СхемаОчков!$A$2:$B$40,2,0),0)</f>
        <v>30</v>
      </c>
      <c r="K29" s="28">
        <f>H29+J29</f>
        <v>60</v>
      </c>
      <c r="L29" s="15">
        <v>0</v>
      </c>
      <c r="M29" s="15">
        <f>_xlfn.IFERROR(VLOOKUP(L29,СхемаОчков!$A$2:$B$40,2,0),0)</f>
        <v>0</v>
      </c>
      <c r="N29" s="29">
        <f>K29+M29</f>
        <v>60</v>
      </c>
      <c r="O29" s="25">
        <f>M29+K29-MIN(E29,G29,J29)</f>
        <v>60</v>
      </c>
      <c r="P29" s="25">
        <v>21</v>
      </c>
    </row>
    <row r="30" spans="2:16" ht="16.5" customHeight="1">
      <c r="B30" s="2">
        <v>22</v>
      </c>
      <c r="C30" s="5" t="s">
        <v>29</v>
      </c>
      <c r="D30" s="12">
        <v>16</v>
      </c>
      <c r="E30" s="13">
        <f>_xlfn.IFERROR(VLOOKUP(D30,СхемаОчков!$A$2:$B$40,2,0),0)</f>
        <v>27</v>
      </c>
      <c r="F30" s="16">
        <v>15</v>
      </c>
      <c r="G30" s="16">
        <f>_xlfn.IFERROR(VLOOKUP(F30,СхемаОчков!$A$2:$B$40,2,0),0)</f>
        <v>28</v>
      </c>
      <c r="H30" s="19">
        <f>G30+E30</f>
        <v>55</v>
      </c>
      <c r="I30" s="14">
        <v>16</v>
      </c>
      <c r="J30" s="14">
        <f>_xlfn.IFERROR(VLOOKUP(I30,СхемаОчков!$A$2:$B$40,2,0),0)</f>
        <v>27</v>
      </c>
      <c r="K30" s="28">
        <f>H30+J30</f>
        <v>82</v>
      </c>
      <c r="L30" s="15">
        <v>0</v>
      </c>
      <c r="M30" s="15">
        <f>_xlfn.IFERROR(VLOOKUP(L30,СхемаОчков!$A$2:$B$40,2,0),0)</f>
        <v>0</v>
      </c>
      <c r="N30" s="29">
        <f>K30+M30</f>
        <v>82</v>
      </c>
      <c r="O30" s="25">
        <f>M30+K30-MIN(E30,G30,J30)</f>
        <v>55</v>
      </c>
      <c r="P30" s="25">
        <v>22</v>
      </c>
    </row>
    <row r="31" spans="2:16" ht="16.5" customHeight="1">
      <c r="B31" s="2">
        <v>23</v>
      </c>
      <c r="C31" s="9" t="s">
        <v>26</v>
      </c>
      <c r="D31" s="12">
        <v>20</v>
      </c>
      <c r="E31" s="13">
        <f>_xlfn.IFERROR(VLOOKUP(D31,СхемаОчков!$A$2:$B$40,2,0),0)</f>
        <v>23</v>
      </c>
      <c r="F31" s="16">
        <v>22</v>
      </c>
      <c r="G31" s="16">
        <f>_xlfn.IFERROR(VLOOKUP(F31,СхемаОчков!$A$2:$B$40,2,0),0)</f>
        <v>21</v>
      </c>
      <c r="H31" s="19">
        <f>G31+E31</f>
        <v>44</v>
      </c>
      <c r="I31" s="14">
        <v>0</v>
      </c>
      <c r="J31" s="14">
        <f>_xlfn.IFERROR(VLOOKUP(I31,СхемаОчков!$A$2:$B$40,2,0),0)</f>
        <v>0</v>
      </c>
      <c r="K31" s="28">
        <f>H31+J31</f>
        <v>44</v>
      </c>
      <c r="L31" s="15">
        <v>0</v>
      </c>
      <c r="M31" s="15">
        <f>_xlfn.IFERROR(VLOOKUP(L31,СхемаОчков!$A$2:$B$40,2,0),0)</f>
        <v>0</v>
      </c>
      <c r="N31" s="29">
        <f>K31+M31</f>
        <v>44</v>
      </c>
      <c r="O31" s="25">
        <f>M31+K31-MIN(E31,G31,J31)</f>
        <v>44</v>
      </c>
      <c r="P31" s="25">
        <v>23</v>
      </c>
    </row>
    <row r="32" spans="2:16" ht="16.5" customHeight="1">
      <c r="B32" s="2">
        <v>24</v>
      </c>
      <c r="C32" s="5" t="s">
        <v>20</v>
      </c>
      <c r="D32" s="12">
        <v>23</v>
      </c>
      <c r="E32" s="13">
        <f>_xlfn.IFERROR(VLOOKUP(D32,СхемаОчков!$A$2:$B$40,2,0),0)</f>
        <v>20</v>
      </c>
      <c r="F32" s="16">
        <v>20</v>
      </c>
      <c r="G32" s="16">
        <f>_xlfn.IFERROR(VLOOKUP(F32,СхемаОчков!$A$2:$B$40,2,0),0)</f>
        <v>23</v>
      </c>
      <c r="H32" s="19">
        <f>G32+E32</f>
        <v>43</v>
      </c>
      <c r="I32" s="14">
        <v>0</v>
      </c>
      <c r="J32" s="14">
        <f>_xlfn.IFERROR(VLOOKUP(I32,СхемаОчков!$A$2:$B$40,2,0),0)</f>
        <v>0</v>
      </c>
      <c r="K32" s="28">
        <f>H32+J32</f>
        <v>43</v>
      </c>
      <c r="L32" s="15">
        <v>0</v>
      </c>
      <c r="M32" s="15">
        <f>_xlfn.IFERROR(VLOOKUP(L32,СхемаОчков!$A$2:$B$40,2,0),0)</f>
        <v>0</v>
      </c>
      <c r="N32" s="29">
        <f>K32+M32</f>
        <v>43</v>
      </c>
      <c r="O32" s="25">
        <f>M32+K32-MIN(E32,G32,J32)</f>
        <v>43</v>
      </c>
      <c r="P32" s="25">
        <v>24</v>
      </c>
    </row>
    <row r="33" spans="2:16" ht="16.5" customHeight="1">
      <c r="B33" s="2">
        <v>25</v>
      </c>
      <c r="C33" s="5" t="s">
        <v>81</v>
      </c>
      <c r="D33" s="12">
        <v>0</v>
      </c>
      <c r="E33" s="13">
        <f>_xlfn.IFERROR(VLOOKUP(D33,СхемаОчков!$A$2:$B$40,2,0),0)</f>
        <v>0</v>
      </c>
      <c r="F33" s="16">
        <v>21</v>
      </c>
      <c r="G33" s="16">
        <f>_xlfn.IFERROR(VLOOKUP(F33,СхемаОчков!$A$2:$B$40,2,0),0)</f>
        <v>22</v>
      </c>
      <c r="H33" s="19">
        <f>G33+E33</f>
        <v>22</v>
      </c>
      <c r="I33" s="14">
        <v>23</v>
      </c>
      <c r="J33" s="14">
        <f>_xlfn.IFERROR(VLOOKUP(I33,СхемаОчков!$A$2:$B$40,2,0),0)</f>
        <v>20</v>
      </c>
      <c r="K33" s="28">
        <f>H33+J33</f>
        <v>42</v>
      </c>
      <c r="L33" s="15">
        <v>0</v>
      </c>
      <c r="M33" s="15">
        <f>_xlfn.IFERROR(VLOOKUP(L33,СхемаОчков!$A$2:$B$40,2,0),0)</f>
        <v>0</v>
      </c>
      <c r="N33" s="29">
        <f>K33+M33</f>
        <v>42</v>
      </c>
      <c r="O33" s="25">
        <f>M33+K33-MIN(E33,G33,J33)</f>
        <v>42</v>
      </c>
      <c r="P33" s="25">
        <v>25</v>
      </c>
    </row>
    <row r="34" spans="2:16" ht="16.5" customHeight="1">
      <c r="B34" s="2">
        <v>26</v>
      </c>
      <c r="C34" s="1" t="s">
        <v>103</v>
      </c>
      <c r="D34" s="12">
        <v>0</v>
      </c>
      <c r="E34" s="13">
        <f>_xlfn.IFERROR(VLOOKUP(D34,СхемаОчков!$A$2:$B$40,2,0),0)</f>
        <v>0</v>
      </c>
      <c r="F34" s="16">
        <v>0</v>
      </c>
      <c r="G34" s="16">
        <f>_xlfn.IFERROR(VLOOKUP(F34,СхемаОчков!$A$2:$B$40,2,0),0)</f>
        <v>0</v>
      </c>
      <c r="H34" s="19">
        <f>G34+E34</f>
        <v>0</v>
      </c>
      <c r="I34" s="14">
        <v>14</v>
      </c>
      <c r="J34" s="14">
        <f>_xlfn.IFERROR(VLOOKUP(I34,СхемаОчков!$A$2:$B$40,2,0),0)</f>
        <v>29</v>
      </c>
      <c r="K34" s="28">
        <f>H34+J34</f>
        <v>29</v>
      </c>
      <c r="L34" s="15">
        <v>0</v>
      </c>
      <c r="M34" s="15">
        <f>_xlfn.IFERROR(VLOOKUP(L34,СхемаОчков!$A$2:$B$40,2,0),0)</f>
        <v>0</v>
      </c>
      <c r="N34" s="29">
        <f>K34+M34</f>
        <v>29</v>
      </c>
      <c r="O34" s="25">
        <f>M34+K34-MIN(E34,G34,J34)</f>
        <v>29</v>
      </c>
      <c r="P34" s="25">
        <v>26</v>
      </c>
    </row>
    <row r="35" spans="2:16" ht="16.5" customHeight="1">
      <c r="B35" s="2">
        <v>27</v>
      </c>
      <c r="C35" s="1" t="s">
        <v>97</v>
      </c>
      <c r="D35" s="12">
        <v>0</v>
      </c>
      <c r="E35" s="13">
        <f>_xlfn.IFERROR(VLOOKUP(D35,СхемаОчков!$A$2:$B$40,2,0),0)</f>
        <v>0</v>
      </c>
      <c r="F35" s="16">
        <v>0</v>
      </c>
      <c r="G35" s="16">
        <f>_xlfn.IFERROR(VLOOKUP(F35,СхемаОчков!$A$2:$B$40,2,0),0)</f>
        <v>0</v>
      </c>
      <c r="H35" s="19">
        <f>G35+E35</f>
        <v>0</v>
      </c>
      <c r="I35" s="14">
        <v>19</v>
      </c>
      <c r="J35" s="14">
        <f>_xlfn.IFERROR(VLOOKUP(I35,СхемаОчков!$A$2:$B$40,2,0),0)</f>
        <v>24</v>
      </c>
      <c r="K35" s="28">
        <f>H35+J35</f>
        <v>24</v>
      </c>
      <c r="L35" s="15">
        <v>0</v>
      </c>
      <c r="M35" s="15">
        <f>_xlfn.IFERROR(VLOOKUP(L35,СхемаОчков!$A$2:$B$40,2,0),0)</f>
        <v>0</v>
      </c>
      <c r="N35" s="29">
        <f>K35+M35</f>
        <v>24</v>
      </c>
      <c r="O35" s="25">
        <f>M35+K35-MIN(E35,G35,J35)</f>
        <v>24</v>
      </c>
      <c r="P35" s="25">
        <v>27</v>
      </c>
    </row>
    <row r="36" spans="2:16" ht="16.5" customHeight="1">
      <c r="B36" s="2">
        <v>28</v>
      </c>
      <c r="C36" s="1" t="s">
        <v>110</v>
      </c>
      <c r="D36" s="12">
        <v>0</v>
      </c>
      <c r="E36" s="13">
        <f>_xlfn.IFERROR(VLOOKUP(D36,СхемаОчков!$A$2:$B$40,2,0),0)</f>
        <v>0</v>
      </c>
      <c r="F36" s="31">
        <v>0</v>
      </c>
      <c r="G36" s="31">
        <f>_xlfn.IFERROR(VLOOKUP(F36,СхемаОчков!$A$2:$B$40,2,0),0)</f>
        <v>0</v>
      </c>
      <c r="H36" s="19">
        <f>G36+E36</f>
        <v>0</v>
      </c>
      <c r="I36" s="32">
        <v>0</v>
      </c>
      <c r="J36" s="32">
        <f>_xlfn.IFERROR(VLOOKUP(I36,СхемаОчков!$A$2:$B$40,2,0),0)</f>
        <v>0</v>
      </c>
      <c r="K36" s="28">
        <f>H36+J36</f>
        <v>0</v>
      </c>
      <c r="L36" s="15">
        <v>20</v>
      </c>
      <c r="M36" s="15">
        <f>_xlfn.IFERROR(VLOOKUP(L36,СхемаОчков!$A$2:$B$40,2,0),0)</f>
        <v>23</v>
      </c>
      <c r="N36" s="29">
        <f>K36+M36</f>
        <v>23</v>
      </c>
      <c r="O36" s="25">
        <f>M36+K36-MIN(E36,G36,J36)</f>
        <v>23</v>
      </c>
      <c r="P36" s="25">
        <v>28</v>
      </c>
    </row>
    <row r="37" spans="2:17" ht="16.5" customHeight="1">
      <c r="B37" s="2">
        <v>29</v>
      </c>
      <c r="C37" s="1" t="s">
        <v>111</v>
      </c>
      <c r="D37" s="12">
        <v>0</v>
      </c>
      <c r="E37" s="13">
        <f>_xlfn.IFERROR(VLOOKUP(D37,СхемаОчков!$A$2:$B$40,2,0),0)</f>
        <v>0</v>
      </c>
      <c r="F37" s="31">
        <v>0</v>
      </c>
      <c r="G37" s="31">
        <f>_xlfn.IFERROR(VLOOKUP(F37,СхемаОчков!$A$2:$B$40,2,0),0)</f>
        <v>0</v>
      </c>
      <c r="H37" s="19">
        <f>G37+E37</f>
        <v>0</v>
      </c>
      <c r="I37" s="32">
        <v>0</v>
      </c>
      <c r="J37" s="32">
        <f>_xlfn.IFERROR(VLOOKUP(I37,СхемаОчков!$A$2:$B$40,2,0),0)</f>
        <v>0</v>
      </c>
      <c r="K37" s="28">
        <f>H37+J37</f>
        <v>0</v>
      </c>
      <c r="L37" s="15">
        <v>21</v>
      </c>
      <c r="M37" s="15">
        <f>_xlfn.IFERROR(VLOOKUP(L37,СхемаОчков!$A$2:$B$40,2,0),0)</f>
        <v>22</v>
      </c>
      <c r="N37" s="29">
        <f>K37+M37</f>
        <v>22</v>
      </c>
      <c r="O37" s="25">
        <f>M37+K37-MIN(E37,G37,J37)</f>
        <v>22</v>
      </c>
      <c r="P37" s="55">
        <v>29</v>
      </c>
      <c r="Q37" s="56"/>
    </row>
    <row r="38" spans="2:17" ht="16.5" customHeight="1">
      <c r="B38" s="2">
        <v>30</v>
      </c>
      <c r="C38" s="5" t="s">
        <v>18</v>
      </c>
      <c r="D38" s="12">
        <v>22</v>
      </c>
      <c r="E38" s="13">
        <f>_xlfn.IFERROR(VLOOKUP(D38,СхемаОчков!$A$2:$B$40,2,0),0)</f>
        <v>21</v>
      </c>
      <c r="F38" s="46">
        <v>0</v>
      </c>
      <c r="G38" s="46">
        <f>_xlfn.IFERROR(VLOOKUP(F38,СхемаОчков!$A$2:$B$40,2,0),0)</f>
        <v>0</v>
      </c>
      <c r="H38" s="19">
        <f>G38+E38</f>
        <v>21</v>
      </c>
      <c r="I38" s="47">
        <v>0</v>
      </c>
      <c r="J38" s="47">
        <f>_xlfn.IFERROR(VLOOKUP(I38,СхемаОчков!$A$2:$B$40,2,0),0)</f>
        <v>0</v>
      </c>
      <c r="K38" s="28">
        <f>H38+J38</f>
        <v>21</v>
      </c>
      <c r="L38" s="15">
        <v>0</v>
      </c>
      <c r="M38" s="15">
        <f>_xlfn.IFERROR(VLOOKUP(L38,СхемаОчков!$A$2:$B$40,2,0),0)</f>
        <v>0</v>
      </c>
      <c r="N38" s="29">
        <f>K38+M38</f>
        <v>21</v>
      </c>
      <c r="O38" s="25">
        <f>M38+K38-MIN(E38,G38,J38)</f>
        <v>21</v>
      </c>
      <c r="P38" s="55">
        <v>30</v>
      </c>
      <c r="Q38" s="57"/>
    </row>
    <row r="39" spans="2:16" ht="16.5" customHeight="1">
      <c r="B39" s="2">
        <v>31</v>
      </c>
      <c r="C39" s="5" t="s">
        <v>27</v>
      </c>
      <c r="D39" s="12">
        <v>24</v>
      </c>
      <c r="E39" s="13">
        <f>_xlfn.IFERROR(VLOOKUP(D39,СхемаОчков!$A$2:$B$40,2,0),0)</f>
        <v>19</v>
      </c>
      <c r="F39" s="46">
        <v>0</v>
      </c>
      <c r="G39" s="46">
        <f>_xlfn.IFERROR(VLOOKUP(F39,СхемаОчков!$A$2:$B$40,2,0),0)</f>
        <v>0</v>
      </c>
      <c r="H39" s="19">
        <f>G39+E39</f>
        <v>19</v>
      </c>
      <c r="I39" s="47">
        <v>0</v>
      </c>
      <c r="J39" s="47">
        <f>_xlfn.IFERROR(VLOOKUP(I39,СхемаОчков!$A$2:$B$40,2,0),0)</f>
        <v>0</v>
      </c>
      <c r="K39" s="28">
        <f>H39+J39</f>
        <v>19</v>
      </c>
      <c r="L39" s="15">
        <v>0</v>
      </c>
      <c r="M39" s="15">
        <f>_xlfn.IFERROR(VLOOKUP(L39,СхемаОчков!$A$2:$B$40,2,0),0)</f>
        <v>0</v>
      </c>
      <c r="N39" s="29">
        <f>K39+M39</f>
        <v>19</v>
      </c>
      <c r="O39" s="25">
        <f>M39+K39-MIN(E39,G39,J39)</f>
        <v>19</v>
      </c>
      <c r="P39" s="25">
        <v>31</v>
      </c>
    </row>
    <row r="41" spans="1:19" s="66" customFormat="1" ht="21" customHeight="1">
      <c r="A41" s="67" t="s">
        <v>120</v>
      </c>
      <c r="B41" s="68"/>
      <c r="C41" s="68"/>
      <c r="D41" s="68"/>
      <c r="E41" s="69"/>
      <c r="F41" s="61"/>
      <c r="G41" s="61"/>
      <c r="H41" s="61"/>
      <c r="I41" s="61"/>
      <c r="J41" s="61"/>
      <c r="K41" s="61"/>
      <c r="L41" s="70" t="s">
        <v>121</v>
      </c>
      <c r="M41" s="68"/>
      <c r="N41" s="68"/>
      <c r="O41" s="68"/>
      <c r="P41" s="68"/>
      <c r="Q41" s="65"/>
      <c r="R41" s="65"/>
      <c r="S41" s="65"/>
    </row>
    <row r="42" spans="1:19" s="66" customFormat="1" ht="42.75" customHeight="1">
      <c r="A42" s="68"/>
      <c r="B42" s="68"/>
      <c r="C42" s="68"/>
      <c r="D42" s="68"/>
      <c r="E42" s="69"/>
      <c r="F42" s="62"/>
      <c r="G42" s="62"/>
      <c r="H42" s="62"/>
      <c r="I42" s="62"/>
      <c r="J42" s="62"/>
      <c r="K42" s="62"/>
      <c r="L42" s="68"/>
      <c r="M42" s="68"/>
      <c r="N42" s="68"/>
      <c r="O42" s="68"/>
      <c r="P42" s="68"/>
      <c r="Q42" s="64"/>
      <c r="R42" s="64"/>
      <c r="S42" s="64"/>
    </row>
    <row r="43" spans="1:19" s="66" customFormat="1" ht="21" customHeight="1">
      <c r="A43" s="63"/>
      <c r="B43" s="63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s="66" customFormat="1" ht="21" customHeight="1">
      <c r="A44" s="71" t="s">
        <v>122</v>
      </c>
      <c r="B44" s="72"/>
      <c r="C44" s="72"/>
      <c r="D44" s="72"/>
      <c r="E44" s="72"/>
      <c r="F44" s="64"/>
      <c r="G44" s="64"/>
      <c r="H44" s="64"/>
      <c r="I44" s="64"/>
      <c r="J44" s="64"/>
      <c r="K44" s="64"/>
      <c r="L44" s="73" t="s">
        <v>123</v>
      </c>
      <c r="M44" s="73"/>
      <c r="N44" s="73"/>
      <c r="O44" s="73"/>
      <c r="P44" s="73"/>
      <c r="Q44" s="64"/>
      <c r="R44" s="64"/>
      <c r="S44" s="64"/>
    </row>
    <row r="45" spans="1:19" s="66" customFormat="1" ht="21" customHeight="1">
      <c r="A45" s="72"/>
      <c r="B45" s="72"/>
      <c r="C45" s="72"/>
      <c r="D45" s="72"/>
      <c r="E45" s="72"/>
      <c r="F45" s="62"/>
      <c r="G45" s="62"/>
      <c r="H45" s="62"/>
      <c r="I45" s="62"/>
      <c r="J45" s="62"/>
      <c r="K45" s="62"/>
      <c r="L45" s="73"/>
      <c r="M45" s="73"/>
      <c r="N45" s="73"/>
      <c r="O45" s="73"/>
      <c r="P45" s="73"/>
      <c r="Q45" s="64"/>
      <c r="R45" s="64"/>
      <c r="S45" s="64"/>
    </row>
  </sheetData>
  <sheetProtection/>
  <mergeCells count="14">
    <mergeCell ref="D2:O3"/>
    <mergeCell ref="M5:P5"/>
    <mergeCell ref="C5:G5"/>
    <mergeCell ref="P7:P8"/>
    <mergeCell ref="I7:K7"/>
    <mergeCell ref="L7:N7"/>
    <mergeCell ref="A41:E42"/>
    <mergeCell ref="L41:P42"/>
    <mergeCell ref="A44:E45"/>
    <mergeCell ref="L44:P45"/>
    <mergeCell ref="B7:B8"/>
    <mergeCell ref="C7:C8"/>
    <mergeCell ref="D7:E7"/>
    <mergeCell ref="F7:H7"/>
  </mergeCells>
  <printOptions/>
  <pageMargins left="0.7" right="0.7" top="0.75" bottom="0.75" header="0.3" footer="0.3"/>
  <pageSetup fitToHeight="1" fitToWidth="1" horizontalDpi="600" verticalDpi="600" orientation="landscape" paperSize="9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S85"/>
  <sheetViews>
    <sheetView view="pageLayout" zoomScale="91" zoomScalePageLayoutView="91" workbookViewId="0" topLeftCell="B4">
      <selection activeCell="N9" sqref="N9"/>
    </sheetView>
  </sheetViews>
  <sheetFormatPr defaultColWidth="9.00390625" defaultRowHeight="16.5" customHeight="1"/>
  <cols>
    <col min="3" max="3" width="34.625" style="0" customWidth="1"/>
    <col min="5" max="5" width="9.125" style="41" customWidth="1"/>
    <col min="7" max="7" width="9.875" style="0" customWidth="1"/>
    <col min="8" max="8" width="16.125" style="41" customWidth="1"/>
    <col min="11" max="11" width="16.00390625" style="41" customWidth="1"/>
    <col min="12" max="12" width="7.875" style="0" customWidth="1"/>
    <col min="14" max="14" width="16.625" style="41" customWidth="1"/>
    <col min="15" max="15" width="11.125" style="0" bestFit="1" customWidth="1"/>
  </cols>
  <sheetData>
    <row r="2" spans="4:16" ht="16.5" customHeight="1">
      <c r="D2" s="79" t="s">
        <v>14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4:16" ht="16.5" customHeight="1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4:16" ht="16.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4:16" ht="16.5" customHeight="1">
      <c r="D5" s="81" t="s">
        <v>41</v>
      </c>
      <c r="E5" s="81"/>
      <c r="F5" s="81"/>
      <c r="G5" s="3"/>
      <c r="H5" s="3"/>
      <c r="I5" s="3"/>
      <c r="J5" s="3"/>
      <c r="K5" s="3"/>
      <c r="L5" s="3"/>
      <c r="M5" s="80" t="s">
        <v>15</v>
      </c>
      <c r="N5" s="79"/>
      <c r="O5" s="79"/>
      <c r="P5" s="79"/>
    </row>
    <row r="7" spans="2:16" ht="16.5" customHeight="1">
      <c r="B7" s="74" t="s">
        <v>3</v>
      </c>
      <c r="C7" s="74" t="s">
        <v>0</v>
      </c>
      <c r="D7" s="88" t="s">
        <v>4</v>
      </c>
      <c r="E7" s="88"/>
      <c r="F7" s="89" t="s">
        <v>5</v>
      </c>
      <c r="G7" s="89"/>
      <c r="H7" s="89"/>
      <c r="I7" s="90" t="s">
        <v>7</v>
      </c>
      <c r="J7" s="90"/>
      <c r="K7" s="90"/>
      <c r="L7" s="91" t="s">
        <v>9</v>
      </c>
      <c r="M7" s="91"/>
      <c r="N7" s="91"/>
      <c r="O7" s="26" t="s">
        <v>11</v>
      </c>
      <c r="P7" s="86" t="s">
        <v>13</v>
      </c>
    </row>
    <row r="8" spans="2:16" ht="16.5" customHeight="1">
      <c r="B8" s="74"/>
      <c r="C8" s="74"/>
      <c r="D8" s="17" t="s">
        <v>2</v>
      </c>
      <c r="E8" s="40" t="s">
        <v>1</v>
      </c>
      <c r="F8" s="16" t="s">
        <v>2</v>
      </c>
      <c r="G8" s="16" t="s">
        <v>1</v>
      </c>
      <c r="H8" s="42" t="s">
        <v>6</v>
      </c>
      <c r="I8" s="14" t="s">
        <v>2</v>
      </c>
      <c r="J8" s="14" t="s">
        <v>1</v>
      </c>
      <c r="K8" s="43" t="s">
        <v>8</v>
      </c>
      <c r="L8" s="18" t="s">
        <v>2</v>
      </c>
      <c r="M8" s="18" t="s">
        <v>1</v>
      </c>
      <c r="N8" s="44" t="s">
        <v>10</v>
      </c>
      <c r="O8" s="26" t="s">
        <v>12</v>
      </c>
      <c r="P8" s="87"/>
    </row>
    <row r="9" spans="2:16" ht="16.5" customHeight="1">
      <c r="B9" s="2">
        <v>1</v>
      </c>
      <c r="C9" s="4" t="s">
        <v>43</v>
      </c>
      <c r="D9" s="17">
        <v>1</v>
      </c>
      <c r="E9" s="40">
        <f>_xlfn.IFERROR(VLOOKUP(D9,СхемаОчков!$A$2:$B$40,2,0),0)</f>
        <v>61</v>
      </c>
      <c r="F9" s="16">
        <v>2</v>
      </c>
      <c r="G9" s="16">
        <f>_xlfn.IFERROR(VLOOKUP(F9,СхемаОчков!$A$2:$B$40,2,0),0)</f>
        <v>55</v>
      </c>
      <c r="H9" s="42">
        <f>G9+E9</f>
        <v>116</v>
      </c>
      <c r="I9" s="14">
        <v>2</v>
      </c>
      <c r="J9" s="14">
        <f>_xlfn.IFERROR(VLOOKUP(I9,СхемаОчков!$A$2:$B$40,2,0),0)</f>
        <v>55</v>
      </c>
      <c r="K9" s="43">
        <f>H9+J9</f>
        <v>171</v>
      </c>
      <c r="L9" s="18">
        <v>1</v>
      </c>
      <c r="M9" s="18">
        <f>_xlfn.IFERROR(VLOOKUP(L9,СхемаОчков!$A$2:$B$40,2,0),0)</f>
        <v>61</v>
      </c>
      <c r="N9" s="44">
        <f>K9+M9</f>
        <v>232</v>
      </c>
      <c r="O9" s="27">
        <f>M9+K9-MIN(E9,G9,J9)</f>
        <v>177</v>
      </c>
      <c r="P9" s="27">
        <v>1</v>
      </c>
    </row>
    <row r="10" spans="2:16" ht="16.5" customHeight="1">
      <c r="B10" s="2">
        <v>2</v>
      </c>
      <c r="C10" s="4" t="s">
        <v>42</v>
      </c>
      <c r="D10" s="17">
        <v>2</v>
      </c>
      <c r="E10" s="40">
        <f>_xlfn.IFERROR(VLOOKUP(D10,СхемаОчков!$A$2:$B$40,2,0),0)</f>
        <v>55</v>
      </c>
      <c r="F10" s="16">
        <v>1</v>
      </c>
      <c r="G10" s="16">
        <f>_xlfn.IFERROR(VLOOKUP(F10,СхемаОчков!$A$2:$B$40,2,0),0)</f>
        <v>61</v>
      </c>
      <c r="H10" s="42">
        <f>G10+E10</f>
        <v>116</v>
      </c>
      <c r="I10" s="14">
        <v>1</v>
      </c>
      <c r="J10" s="14">
        <f>_xlfn.IFERROR(VLOOKUP(I10,СхемаОчков!$A$2:$B$40,2,0),0)</f>
        <v>61</v>
      </c>
      <c r="K10" s="43">
        <f>H10+J10</f>
        <v>177</v>
      </c>
      <c r="L10" s="18">
        <v>2</v>
      </c>
      <c r="M10" s="18">
        <f>_xlfn.IFERROR(VLOOKUP(L10,СхемаОчков!$A$2:$B$40,2,0),0)</f>
        <v>55</v>
      </c>
      <c r="N10" s="44">
        <f>K10+M10</f>
        <v>232</v>
      </c>
      <c r="O10" s="27">
        <f>M10+K10-MIN(E10,G10,J10)</f>
        <v>177</v>
      </c>
      <c r="P10" s="27">
        <v>2</v>
      </c>
    </row>
    <row r="11" spans="2:16" ht="16.5" customHeight="1">
      <c r="B11" s="2">
        <v>3</v>
      </c>
      <c r="C11" s="6" t="s">
        <v>45</v>
      </c>
      <c r="D11" s="17">
        <v>3</v>
      </c>
      <c r="E11" s="40">
        <f>_xlfn.IFERROR(VLOOKUP(D11,СхемаОчков!$A$2:$B$40,2,0),0)</f>
        <v>50</v>
      </c>
      <c r="F11" s="16">
        <v>4</v>
      </c>
      <c r="G11" s="16">
        <f>_xlfn.IFERROR(VLOOKUP(F11,СхемаОчков!$A$2:$B$40,2,0),0)</f>
        <v>45</v>
      </c>
      <c r="H11" s="42">
        <f>G11+E11</f>
        <v>95</v>
      </c>
      <c r="I11" s="14">
        <v>3</v>
      </c>
      <c r="J11" s="14">
        <f>_xlfn.IFERROR(VLOOKUP(I11,СхемаОчков!$A$2:$B$40,2,0),0)</f>
        <v>50</v>
      </c>
      <c r="K11" s="43">
        <f>H11+J11</f>
        <v>145</v>
      </c>
      <c r="L11" s="18">
        <v>6</v>
      </c>
      <c r="M11" s="18">
        <f>_xlfn.IFERROR(VLOOKUP(L11,СхемаОчков!$A$2:$B$40,2,0),0)</f>
        <v>40</v>
      </c>
      <c r="N11" s="44">
        <f>K11+M11</f>
        <v>185</v>
      </c>
      <c r="O11" s="27">
        <f>M11+K11-MIN(E11,G11,J11)</f>
        <v>140</v>
      </c>
      <c r="P11" s="27">
        <v>3</v>
      </c>
    </row>
    <row r="12" spans="2:16" ht="16.5" customHeight="1">
      <c r="B12" s="2">
        <v>4</v>
      </c>
      <c r="C12" s="4" t="s">
        <v>87</v>
      </c>
      <c r="D12" s="17">
        <v>0</v>
      </c>
      <c r="E12" s="40">
        <f>_xlfn.IFERROR(VLOOKUP(D12,СхемаОчков!$A$2:$B$40,2,0),0)</f>
        <v>0</v>
      </c>
      <c r="F12" s="16">
        <v>8</v>
      </c>
      <c r="G12" s="16">
        <f>_xlfn.IFERROR(VLOOKUP(F12,СхемаОчков!$A$2:$B$40,2,0),0)</f>
        <v>35</v>
      </c>
      <c r="H12" s="42">
        <f>G12+E12</f>
        <v>35</v>
      </c>
      <c r="I12" s="14">
        <v>4</v>
      </c>
      <c r="J12" s="14">
        <f>_xlfn.IFERROR(VLOOKUP(I12,СхемаОчков!$A$2:$B$40,2,0),0)</f>
        <v>45</v>
      </c>
      <c r="K12" s="43">
        <f>H12+J12</f>
        <v>80</v>
      </c>
      <c r="L12" s="18">
        <v>3</v>
      </c>
      <c r="M12" s="18">
        <f>_xlfn.IFERROR(VLOOKUP(L12,СхемаОчков!$A$2:$B$40,2,0),0)</f>
        <v>50</v>
      </c>
      <c r="N12" s="44">
        <f>K12+M12</f>
        <v>130</v>
      </c>
      <c r="O12" s="27">
        <f>M12+K12-MIN(E12,G12,J12)</f>
        <v>130</v>
      </c>
      <c r="P12" s="27">
        <v>4</v>
      </c>
    </row>
    <row r="13" spans="2:16" ht="16.5" customHeight="1">
      <c r="B13" s="2">
        <v>5</v>
      </c>
      <c r="C13" s="1" t="s">
        <v>79</v>
      </c>
      <c r="D13" s="17">
        <v>5</v>
      </c>
      <c r="E13" s="40">
        <f>_xlfn.IFERROR(VLOOKUP(D13,СхемаОчков!$A$2:$B$40,2,0),0)</f>
        <v>43</v>
      </c>
      <c r="F13" s="16">
        <v>6</v>
      </c>
      <c r="G13" s="16">
        <f>_xlfn.IFERROR(VLOOKUP(F13,СхемаОчков!$A$2:$B$40,2,0),0)</f>
        <v>40</v>
      </c>
      <c r="H13" s="42">
        <f>G13+E13</f>
        <v>83</v>
      </c>
      <c r="I13" s="14">
        <v>5</v>
      </c>
      <c r="J13" s="14">
        <f>_xlfn.IFERROR(VLOOKUP(I13,СхемаОчков!$A$2:$B$40,2,0),0)</f>
        <v>43</v>
      </c>
      <c r="K13" s="43">
        <f>H13+J13</f>
        <v>126</v>
      </c>
      <c r="L13" s="18">
        <v>8</v>
      </c>
      <c r="M13" s="18">
        <f>_xlfn.IFERROR(VLOOKUP(L13,СхемаОчков!$A$2:$B$40,2,0),0)</f>
        <v>35</v>
      </c>
      <c r="N13" s="44">
        <f>K13+M13</f>
        <v>161</v>
      </c>
      <c r="O13" s="27">
        <f>M13+K13-MIN(E13,G13,J13)</f>
        <v>121</v>
      </c>
      <c r="P13" s="27">
        <v>5</v>
      </c>
    </row>
    <row r="14" spans="2:16" ht="16.5" customHeight="1">
      <c r="B14" s="2">
        <v>6</v>
      </c>
      <c r="C14" s="4" t="s">
        <v>46</v>
      </c>
      <c r="D14" s="17">
        <v>8</v>
      </c>
      <c r="E14" s="40">
        <f>_xlfn.IFERROR(VLOOKUP(D14,СхемаОчков!$A$2:$B$40,2,0),0)</f>
        <v>35</v>
      </c>
      <c r="F14" s="16">
        <v>5</v>
      </c>
      <c r="G14" s="16">
        <f>_xlfn.IFERROR(VLOOKUP(F14,СхемаОчков!$A$2:$B$40,2,0),0)</f>
        <v>43</v>
      </c>
      <c r="H14" s="42">
        <f>G14+E14</f>
        <v>78</v>
      </c>
      <c r="I14" s="14">
        <v>0</v>
      </c>
      <c r="J14" s="14">
        <f>_xlfn.IFERROR(VLOOKUP(I14,СхемаОчков!$A$2:$B$40,2,0),0)</f>
        <v>0</v>
      </c>
      <c r="K14" s="43">
        <f>H14+J14</f>
        <v>78</v>
      </c>
      <c r="L14" s="18">
        <v>9</v>
      </c>
      <c r="M14" s="18">
        <f>_xlfn.IFERROR(VLOOKUP(L14,СхемаОчков!$A$2:$B$40,2,0),0)</f>
        <v>34</v>
      </c>
      <c r="N14" s="44">
        <f>K14+M14</f>
        <v>112</v>
      </c>
      <c r="O14" s="27">
        <f>M14+K14-MIN(E14,G14,J14)</f>
        <v>112</v>
      </c>
      <c r="P14" s="27">
        <v>6</v>
      </c>
    </row>
    <row r="15" spans="2:16" ht="16.5" customHeight="1">
      <c r="B15" s="2">
        <v>7</v>
      </c>
      <c r="C15" s="4" t="s">
        <v>48</v>
      </c>
      <c r="D15" s="17">
        <v>6</v>
      </c>
      <c r="E15" s="40">
        <f>_xlfn.IFERROR(VLOOKUP(D15,СхемаОчков!$A$2:$B$40,2,0),0)</f>
        <v>40</v>
      </c>
      <c r="F15" s="16">
        <v>9</v>
      </c>
      <c r="G15" s="16">
        <f>_xlfn.IFERROR(VLOOKUP(F15,СхемаОчков!$A$2:$B$40,2,0),0)</f>
        <v>34</v>
      </c>
      <c r="H15" s="42">
        <f>G15+E15</f>
        <v>74</v>
      </c>
      <c r="I15" s="14">
        <v>0</v>
      </c>
      <c r="J15" s="14">
        <f>_xlfn.IFERROR(VLOOKUP(I15,СхемаОчков!$A$2:$B$40,2,0),0)</f>
        <v>0</v>
      </c>
      <c r="K15" s="43">
        <f>H15+J15</f>
        <v>74</v>
      </c>
      <c r="L15" s="18">
        <v>7</v>
      </c>
      <c r="M15" s="18">
        <f>_xlfn.IFERROR(VLOOKUP(L15,СхемаОчков!$A$2:$B$40,2,0),0)</f>
        <v>37</v>
      </c>
      <c r="N15" s="44">
        <f>K15+M15</f>
        <v>111</v>
      </c>
      <c r="O15" s="27">
        <f>M15+K15-MIN(E15,G15,J15)</f>
        <v>111</v>
      </c>
      <c r="P15" s="27">
        <v>7</v>
      </c>
    </row>
    <row r="16" spans="2:16" ht="16.5" customHeight="1">
      <c r="B16" s="2">
        <v>8</v>
      </c>
      <c r="C16" s="4" t="s">
        <v>49</v>
      </c>
      <c r="D16" s="17">
        <v>7</v>
      </c>
      <c r="E16" s="40">
        <f>_xlfn.IFERROR(VLOOKUP(D16,СхемаОчков!$A$2:$B$40,2,0),0)</f>
        <v>37</v>
      </c>
      <c r="F16" s="16">
        <v>10</v>
      </c>
      <c r="G16" s="16">
        <f>_xlfn.IFERROR(VLOOKUP(F16,СхемаОчков!$A$2:$B$40,2,0),0)</f>
        <v>33</v>
      </c>
      <c r="H16" s="42">
        <f>G16+E16</f>
        <v>70</v>
      </c>
      <c r="I16" s="14">
        <v>6</v>
      </c>
      <c r="J16" s="14">
        <f>_xlfn.IFERROR(VLOOKUP(I16,СхемаОчков!$A$2:$B$40,2,0),0)</f>
        <v>40</v>
      </c>
      <c r="K16" s="43">
        <f>H16+J16</f>
        <v>110</v>
      </c>
      <c r="L16" s="18">
        <v>10</v>
      </c>
      <c r="M16" s="18">
        <f>_xlfn.IFERROR(VLOOKUP(L16,СхемаОчков!$A$2:$B$40,2,0),0)</f>
        <v>33</v>
      </c>
      <c r="N16" s="44">
        <f>K16+M16</f>
        <v>143</v>
      </c>
      <c r="O16" s="27">
        <f>M16+K16-MIN(E16,G16,J16)</f>
        <v>110</v>
      </c>
      <c r="P16" s="27">
        <v>8</v>
      </c>
    </row>
    <row r="17" spans="2:16" ht="16.5" customHeight="1">
      <c r="B17" s="2">
        <v>9</v>
      </c>
      <c r="C17" s="4" t="s">
        <v>47</v>
      </c>
      <c r="D17" s="17">
        <v>9</v>
      </c>
      <c r="E17" s="40">
        <f>_xlfn.IFERROR(VLOOKUP(D17,СхемаОчков!$A$2:$B$40,2,0),0)</f>
        <v>34</v>
      </c>
      <c r="F17" s="16">
        <v>11</v>
      </c>
      <c r="G17" s="16">
        <f>_xlfn.IFERROR(VLOOKUP(F17,СхемаОчков!$A$2:$B$40,2,0),0)</f>
        <v>32</v>
      </c>
      <c r="H17" s="42">
        <f>G17+E17</f>
        <v>66</v>
      </c>
      <c r="I17" s="14">
        <v>10</v>
      </c>
      <c r="J17" s="14">
        <f>_xlfn.IFERROR(VLOOKUP(I17,СхемаОчков!$A$2:$B$40,2,0),0)</f>
        <v>33</v>
      </c>
      <c r="K17" s="43">
        <f>H17+J17</f>
        <v>99</v>
      </c>
      <c r="L17" s="18">
        <v>11</v>
      </c>
      <c r="M17" s="18">
        <f>_xlfn.IFERROR(VLOOKUP(L17,СхемаОчков!$A$2:$B$40,2,0),0)</f>
        <v>32</v>
      </c>
      <c r="N17" s="44">
        <f>K17+M17</f>
        <v>131</v>
      </c>
      <c r="O17" s="27">
        <f>M17+K17-MIN(E17,G17,J17)</f>
        <v>99</v>
      </c>
      <c r="P17" s="27">
        <v>9</v>
      </c>
    </row>
    <row r="18" spans="2:16" ht="16.5" customHeight="1">
      <c r="B18" s="2">
        <v>10</v>
      </c>
      <c r="C18" s="4" t="s">
        <v>44</v>
      </c>
      <c r="D18" s="17">
        <v>4</v>
      </c>
      <c r="E18" s="40">
        <f>_xlfn.IFERROR(VLOOKUP(D18,СхемаОчков!$A$2:$B$40,2,0),0)</f>
        <v>45</v>
      </c>
      <c r="F18" s="16">
        <v>3</v>
      </c>
      <c r="G18" s="16">
        <f>_xlfn.IFERROR(VLOOKUP(F18,СхемаОчков!$A$2:$B$40,2,0),0)</f>
        <v>50</v>
      </c>
      <c r="H18" s="42">
        <f>G18+E18</f>
        <v>95</v>
      </c>
      <c r="I18" s="14">
        <v>0</v>
      </c>
      <c r="J18" s="14">
        <f>_xlfn.IFERROR(VLOOKUP(I18,СхемаОчков!$A$2:$B$40,2,0),0)</f>
        <v>0</v>
      </c>
      <c r="K18" s="43">
        <f>H18+J18</f>
        <v>95</v>
      </c>
      <c r="L18" s="18">
        <v>0</v>
      </c>
      <c r="M18" s="18">
        <f>_xlfn.IFERROR(VLOOKUP(L18,СхемаОчков!$A$2:$B$40,2,0),0)</f>
        <v>0</v>
      </c>
      <c r="N18" s="44">
        <f>K18+M18</f>
        <v>95</v>
      </c>
      <c r="O18" s="27">
        <f>M18+K18-MIN(E18,G18,J18)</f>
        <v>95</v>
      </c>
      <c r="P18" s="27">
        <v>10</v>
      </c>
    </row>
    <row r="19" spans="2:16" ht="16.5" customHeight="1">
      <c r="B19" s="2">
        <v>11</v>
      </c>
      <c r="C19" s="4" t="s">
        <v>52</v>
      </c>
      <c r="D19" s="17">
        <v>11</v>
      </c>
      <c r="E19" s="40">
        <f>_xlfn.IFERROR(VLOOKUP(D19,СхемаОчков!$A$2:$B$40,2,0),0)</f>
        <v>32</v>
      </c>
      <c r="F19" s="16">
        <v>17</v>
      </c>
      <c r="G19" s="16">
        <f>_xlfn.IFERROR(VLOOKUP(F19,СхемаОчков!$A$2:$B$40,2,0),0)</f>
        <v>26</v>
      </c>
      <c r="H19" s="42">
        <f>G19+E19</f>
        <v>58</v>
      </c>
      <c r="I19" s="14">
        <v>13</v>
      </c>
      <c r="J19" s="14">
        <f>_xlfn.IFERROR(VLOOKUP(I19,СхемаОчков!$A$2:$B$40,2,0),0)</f>
        <v>30</v>
      </c>
      <c r="K19" s="43">
        <f>H19+J19</f>
        <v>88</v>
      </c>
      <c r="L19" s="18">
        <v>12</v>
      </c>
      <c r="M19" s="18">
        <f>_xlfn.IFERROR(VLOOKUP(L19,СхемаОчков!$A$2:$B$40,2,0),0)</f>
        <v>31</v>
      </c>
      <c r="N19" s="44">
        <f>K19+M19</f>
        <v>119</v>
      </c>
      <c r="O19" s="27">
        <f>M19+K19-MIN(E19,G19,J19)</f>
        <v>93</v>
      </c>
      <c r="P19" s="27">
        <v>11</v>
      </c>
    </row>
    <row r="20" spans="2:16" ht="16.5" customHeight="1">
      <c r="B20" s="2">
        <v>12</v>
      </c>
      <c r="C20" s="4" t="s">
        <v>50</v>
      </c>
      <c r="D20" s="17">
        <v>22</v>
      </c>
      <c r="E20" s="40">
        <f>_xlfn.IFERROR(VLOOKUP(D20,СхемаОчков!$A$2:$B$40,2,0),0)</f>
        <v>21</v>
      </c>
      <c r="F20" s="16">
        <v>0</v>
      </c>
      <c r="G20" s="16">
        <f>_xlfn.IFERROR(VLOOKUP(F20,СхемаОчков!$A$2:$B$40,2,0),0)</f>
        <v>0</v>
      </c>
      <c r="H20" s="42">
        <f>G20+E20</f>
        <v>21</v>
      </c>
      <c r="I20" s="14">
        <v>7</v>
      </c>
      <c r="J20" s="14">
        <f>_xlfn.IFERROR(VLOOKUP(I20,СхемаОчков!$A$2:$B$40,2,0),0)</f>
        <v>37</v>
      </c>
      <c r="K20" s="43">
        <f>H20+J20</f>
        <v>58</v>
      </c>
      <c r="L20" s="18">
        <v>13</v>
      </c>
      <c r="M20" s="18">
        <f>_xlfn.IFERROR(VLOOKUP(L20,СхемаОчков!$A$2:$B$40,2,0),0)</f>
        <v>30</v>
      </c>
      <c r="N20" s="44">
        <f>K20+M20</f>
        <v>88</v>
      </c>
      <c r="O20" s="27">
        <f>M20+K20-MIN(E20,G20,J20)</f>
        <v>88</v>
      </c>
      <c r="P20" s="27">
        <v>12</v>
      </c>
    </row>
    <row r="21" spans="2:16" ht="16.5" customHeight="1">
      <c r="B21" s="2">
        <v>13</v>
      </c>
      <c r="C21" s="4" t="s">
        <v>56</v>
      </c>
      <c r="D21" s="17">
        <v>15</v>
      </c>
      <c r="E21" s="40">
        <f>_xlfn.IFERROR(VLOOKUP(D21,СхемаОчков!$A$2:$B$40,2,0),0)</f>
        <v>28</v>
      </c>
      <c r="F21" s="16">
        <v>18</v>
      </c>
      <c r="G21" s="16">
        <f>_xlfn.IFERROR(VLOOKUP(F21,СхемаОчков!$A$2:$B$40,2,0),0)</f>
        <v>25</v>
      </c>
      <c r="H21" s="42">
        <f>G21+E21</f>
        <v>53</v>
      </c>
      <c r="I21" s="14">
        <v>20</v>
      </c>
      <c r="J21" s="14">
        <f>_xlfn.IFERROR(VLOOKUP(I21,СхемаОчков!$A$2:$B$40,2,0),0)</f>
        <v>23</v>
      </c>
      <c r="K21" s="43">
        <f>H21+J21</f>
        <v>76</v>
      </c>
      <c r="L21" s="18">
        <v>15</v>
      </c>
      <c r="M21" s="18">
        <f>_xlfn.IFERROR(VLOOKUP(L21,СхемаОчков!$A$2:$B$40,2,0),0)</f>
        <v>28</v>
      </c>
      <c r="N21" s="44">
        <f>K21+M21</f>
        <v>104</v>
      </c>
      <c r="O21" s="27">
        <f>M21+K21-MIN(E21,G21,J21)</f>
        <v>81</v>
      </c>
      <c r="P21" s="27">
        <v>13</v>
      </c>
    </row>
    <row r="22" spans="2:16" ht="16.5" customHeight="1">
      <c r="B22" s="2">
        <v>14</v>
      </c>
      <c r="C22" s="1" t="s">
        <v>104</v>
      </c>
      <c r="D22" s="17">
        <v>0</v>
      </c>
      <c r="E22" s="40">
        <f>_xlfn.IFERROR(VLOOKUP(D22,СхемаОчков!$A$2:$B$40,2,0),0)</f>
        <v>0</v>
      </c>
      <c r="F22" s="16">
        <v>0</v>
      </c>
      <c r="G22" s="16">
        <f>_xlfn.IFERROR(VLOOKUP(F22,СхемаОчков!$A$2:$B$40,2,0),0)</f>
        <v>0</v>
      </c>
      <c r="H22" s="42">
        <f>G22+E22</f>
        <v>0</v>
      </c>
      <c r="I22" s="14">
        <v>8</v>
      </c>
      <c r="J22" s="14">
        <f>_xlfn.IFERROR(VLOOKUP(I22,СхемаОчков!$A$2:$B$40,2,0),0)</f>
        <v>35</v>
      </c>
      <c r="K22" s="43">
        <f>H22+J22</f>
        <v>35</v>
      </c>
      <c r="L22" s="18">
        <v>4</v>
      </c>
      <c r="M22" s="18">
        <f>_xlfn.IFERROR(VLOOKUP(L22,СхемаОчков!$A$2:$B$40,2,0),0)</f>
        <v>45</v>
      </c>
      <c r="N22" s="44">
        <f>K22+M22</f>
        <v>80</v>
      </c>
      <c r="O22" s="27">
        <f>M22+K22-MIN(E22,G22,J22)</f>
        <v>80</v>
      </c>
      <c r="P22" s="27">
        <v>14</v>
      </c>
    </row>
    <row r="23" spans="2:16" ht="16.5" customHeight="1">
      <c r="B23" s="2">
        <v>15</v>
      </c>
      <c r="C23" s="4" t="s">
        <v>67</v>
      </c>
      <c r="D23" s="17">
        <v>26</v>
      </c>
      <c r="E23" s="40">
        <f>_xlfn.IFERROR(VLOOKUP(D23,СхемаОчков!$A$2:$B$40,2,0),0)</f>
        <v>17</v>
      </c>
      <c r="F23" s="16">
        <v>0</v>
      </c>
      <c r="G23" s="16">
        <f>_xlfn.IFERROR(VLOOKUP(F23,СхемаОчков!$A$2:$B$40,2,0),0)</f>
        <v>0</v>
      </c>
      <c r="H23" s="42">
        <f>G23+E23</f>
        <v>17</v>
      </c>
      <c r="I23" s="14">
        <v>14</v>
      </c>
      <c r="J23" s="14">
        <f>_xlfn.IFERROR(VLOOKUP(I23,СхемаОчков!$A$2:$B$40,2,0),0)</f>
        <v>29</v>
      </c>
      <c r="K23" s="43">
        <f>H23+J23</f>
        <v>46</v>
      </c>
      <c r="L23" s="18">
        <v>14</v>
      </c>
      <c r="M23" s="18">
        <f>_xlfn.IFERROR(VLOOKUP(L23,СхемаОчков!$A$2:$B$40,2,0),0)</f>
        <v>29</v>
      </c>
      <c r="N23" s="44">
        <f>K23+M23</f>
        <v>75</v>
      </c>
      <c r="O23" s="27">
        <f>M23+K23-MIN(E23,G23,J23)</f>
        <v>75</v>
      </c>
      <c r="P23" s="27">
        <v>15</v>
      </c>
    </row>
    <row r="24" spans="2:16" ht="16.5" customHeight="1">
      <c r="B24" s="2">
        <v>16</v>
      </c>
      <c r="C24" s="4" t="s">
        <v>68</v>
      </c>
      <c r="D24" s="17">
        <v>24</v>
      </c>
      <c r="E24" s="40">
        <f>_xlfn.IFERROR(VLOOKUP(D24,СхемаОчков!$A$2:$B$40,2,0),0)</f>
        <v>19</v>
      </c>
      <c r="F24" s="16">
        <v>14</v>
      </c>
      <c r="G24" s="16">
        <f>_xlfn.IFERROR(VLOOKUP(F24,СхемаОчков!$A$2:$B$40,2,0),0)</f>
        <v>29</v>
      </c>
      <c r="H24" s="42">
        <f>G24+E24</f>
        <v>48</v>
      </c>
      <c r="I24" s="14">
        <v>0</v>
      </c>
      <c r="J24" s="14">
        <f>_xlfn.IFERROR(VLOOKUP(I24,СхемаОчков!$A$2:$B$40,2,0),0)</f>
        <v>0</v>
      </c>
      <c r="K24" s="43">
        <f>H24+J24</f>
        <v>48</v>
      </c>
      <c r="L24" s="18">
        <v>16</v>
      </c>
      <c r="M24" s="18">
        <f>_xlfn.IFERROR(VLOOKUP(L24,СхемаОчков!$A$2:$B$40,2,0),0)</f>
        <v>27</v>
      </c>
      <c r="N24" s="44">
        <f>K24+M24</f>
        <v>75</v>
      </c>
      <c r="O24" s="27">
        <f>M24+K24-MIN(E24,G24,J24)</f>
        <v>75</v>
      </c>
      <c r="P24" s="27">
        <v>16</v>
      </c>
    </row>
    <row r="25" spans="2:16" ht="16.5" customHeight="1">
      <c r="B25" s="2">
        <v>17</v>
      </c>
      <c r="C25" s="6" t="s">
        <v>93</v>
      </c>
      <c r="D25" s="17">
        <v>0</v>
      </c>
      <c r="E25" s="40">
        <f>_xlfn.IFERROR(VLOOKUP(D25,СхемаОчков!$A$2:$B$40,2,0),0)</f>
        <v>0</v>
      </c>
      <c r="F25" s="16">
        <v>7</v>
      </c>
      <c r="G25" s="16">
        <f>_xlfn.IFERROR(VLOOKUP(F25,СхемаОчков!$A$2:$B$40,2,0),0)</f>
        <v>37</v>
      </c>
      <c r="H25" s="42">
        <f>G25+E25</f>
        <v>37</v>
      </c>
      <c r="I25" s="14">
        <v>11</v>
      </c>
      <c r="J25" s="14">
        <f>_xlfn.IFERROR(VLOOKUP(I25,СхемаОчков!$A$2:$B$40,2,0),0)</f>
        <v>32</v>
      </c>
      <c r="K25" s="43">
        <f>H25+J25</f>
        <v>69</v>
      </c>
      <c r="L25" s="18">
        <v>0</v>
      </c>
      <c r="M25" s="18">
        <f>_xlfn.IFERROR(VLOOKUP(L25,СхемаОчков!$A$2:$B$40,2,0),0)</f>
        <v>0</v>
      </c>
      <c r="N25" s="44">
        <f>K25+M25</f>
        <v>69</v>
      </c>
      <c r="O25" s="27">
        <f>M25+K25-MIN(E25,G25,J25)</f>
        <v>69</v>
      </c>
      <c r="P25" s="27">
        <v>17</v>
      </c>
    </row>
    <row r="26" spans="2:16" ht="16.5" customHeight="1">
      <c r="B26" s="2">
        <v>18</v>
      </c>
      <c r="C26" s="4" t="s">
        <v>58</v>
      </c>
      <c r="D26" s="17">
        <v>21</v>
      </c>
      <c r="E26" s="40">
        <f>_xlfn.IFERROR(VLOOKUP(D26,СхемаОчков!$A$2:$B$40,2,0),0)</f>
        <v>22</v>
      </c>
      <c r="F26" s="16">
        <v>20</v>
      </c>
      <c r="G26" s="16">
        <f>_xlfn.IFERROR(VLOOKUP(F26,СхемаОчков!$A$2:$B$40,2,0),0)</f>
        <v>23</v>
      </c>
      <c r="H26" s="42">
        <f>G26+E26</f>
        <v>45</v>
      </c>
      <c r="I26" s="14">
        <v>0</v>
      </c>
      <c r="J26" s="14">
        <f>_xlfn.IFERROR(VLOOKUP(I26,СхемаОчков!$A$2:$B$40,2,0),0)</f>
        <v>0</v>
      </c>
      <c r="K26" s="43">
        <f>H26+J26</f>
        <v>45</v>
      </c>
      <c r="L26" s="18">
        <v>22</v>
      </c>
      <c r="M26" s="18">
        <f>_xlfn.IFERROR(VLOOKUP(L26,СхемаОчков!$A$2:$B$40,2,0),0)</f>
        <v>21</v>
      </c>
      <c r="N26" s="44">
        <f>K26+M26</f>
        <v>66</v>
      </c>
      <c r="O26" s="27">
        <f>M26+K26-MIN(E26,G26,J26)</f>
        <v>66</v>
      </c>
      <c r="P26" s="27">
        <v>18</v>
      </c>
    </row>
    <row r="27" spans="2:16" ht="16.5" customHeight="1">
      <c r="B27" s="2">
        <v>19</v>
      </c>
      <c r="C27" s="4" t="s">
        <v>69</v>
      </c>
      <c r="D27" s="17">
        <v>27</v>
      </c>
      <c r="E27" s="40">
        <f>_xlfn.IFERROR(VLOOKUP(D27,СхемаОчков!$A$2:$B$40,2,0),0)</f>
        <v>16</v>
      </c>
      <c r="F27" s="16">
        <v>0</v>
      </c>
      <c r="G27" s="16">
        <f>_xlfn.IFERROR(VLOOKUP(F27,СхемаОчков!$A$2:$B$40,2,0),0)</f>
        <v>0</v>
      </c>
      <c r="H27" s="42">
        <f>G27+E27</f>
        <v>16</v>
      </c>
      <c r="I27" s="14">
        <v>19</v>
      </c>
      <c r="J27" s="14">
        <f>_xlfn.IFERROR(VLOOKUP(I27,СхемаОчков!$A$2:$B$40,2,0),0)</f>
        <v>24</v>
      </c>
      <c r="K27" s="43">
        <f>H27+J27</f>
        <v>40</v>
      </c>
      <c r="L27" s="18">
        <v>18</v>
      </c>
      <c r="M27" s="18">
        <f>_xlfn.IFERROR(VLOOKUP(L27,СхемаОчков!$A$2:$B$40,2,0),0)</f>
        <v>25</v>
      </c>
      <c r="N27" s="44">
        <f>K27+M27</f>
        <v>65</v>
      </c>
      <c r="O27" s="27">
        <f>M27+K27-MIN(E27,G27,J27)</f>
        <v>65</v>
      </c>
      <c r="P27" s="27">
        <v>19</v>
      </c>
    </row>
    <row r="28" spans="2:16" ht="16.5" customHeight="1">
      <c r="B28" s="2">
        <v>20</v>
      </c>
      <c r="C28" s="4" t="s">
        <v>53</v>
      </c>
      <c r="D28" s="17">
        <v>25</v>
      </c>
      <c r="E28" s="40">
        <f>_xlfn.IFERROR(VLOOKUP(D28,СхемаОчков!$A$2:$B$40,2,0),0)</f>
        <v>18</v>
      </c>
      <c r="F28" s="16">
        <v>0</v>
      </c>
      <c r="G28" s="16">
        <f>_xlfn.IFERROR(VLOOKUP(F28,СхемаОчков!$A$2:$B$40,2,0),0)</f>
        <v>0</v>
      </c>
      <c r="H28" s="42">
        <f>G28+E28</f>
        <v>18</v>
      </c>
      <c r="I28" s="14">
        <v>15</v>
      </c>
      <c r="J28" s="14">
        <f>_xlfn.IFERROR(VLOOKUP(I28,СхемаОчков!$A$2:$B$40,2,0),0)</f>
        <v>28</v>
      </c>
      <c r="K28" s="43">
        <f>H28+J28</f>
        <v>46</v>
      </c>
      <c r="L28" s="18">
        <v>25</v>
      </c>
      <c r="M28" s="18">
        <f>_xlfn.IFERROR(VLOOKUP(L28,СхемаОчков!$A$2:$B$40,2,0),0)</f>
        <v>18</v>
      </c>
      <c r="N28" s="44">
        <f>K28+M28</f>
        <v>64</v>
      </c>
      <c r="O28" s="27">
        <f>M28+K28-MIN(E28,G28,J28)</f>
        <v>64</v>
      </c>
      <c r="P28" s="27">
        <v>20</v>
      </c>
    </row>
    <row r="29" spans="2:16" ht="16.5" customHeight="1">
      <c r="B29" s="2">
        <v>21</v>
      </c>
      <c r="C29" s="6" t="s">
        <v>60</v>
      </c>
      <c r="D29" s="17">
        <v>14</v>
      </c>
      <c r="E29" s="40">
        <f>_xlfn.IFERROR(VLOOKUP(D29,СхемаОчков!$A$2:$B$40,2,0),0)</f>
        <v>29</v>
      </c>
      <c r="F29" s="16">
        <v>28</v>
      </c>
      <c r="G29" s="16">
        <f>_xlfn.IFERROR(VLOOKUP(F29,СхемаОчков!$A$2:$B$40,2,0),0)</f>
        <v>15</v>
      </c>
      <c r="H29" s="42">
        <f>G29+E29</f>
        <v>44</v>
      </c>
      <c r="I29" s="14">
        <v>0</v>
      </c>
      <c r="J29" s="14">
        <f>_xlfn.IFERROR(VLOOKUP(I29,СхемаОчков!$A$2:$B$40,2,0),0)</f>
        <v>0</v>
      </c>
      <c r="K29" s="43">
        <f>H29+J29</f>
        <v>44</v>
      </c>
      <c r="L29" s="18">
        <v>26</v>
      </c>
      <c r="M29" s="18">
        <f>_xlfn.IFERROR(VLOOKUP(L29,СхемаОчков!$A$2:$B$40,2,0),0)</f>
        <v>17</v>
      </c>
      <c r="N29" s="44">
        <f>K29+M29</f>
        <v>61</v>
      </c>
      <c r="O29" s="27">
        <f>M29+K29-MIN(E29,G29,J29)</f>
        <v>61</v>
      </c>
      <c r="P29" s="27">
        <v>21</v>
      </c>
    </row>
    <row r="30" spans="2:16" ht="16.5" customHeight="1">
      <c r="B30" s="2">
        <v>22</v>
      </c>
      <c r="C30" s="4" t="s">
        <v>55</v>
      </c>
      <c r="D30" s="17">
        <v>13</v>
      </c>
      <c r="E30" s="40">
        <f>_xlfn.IFERROR(VLOOKUP(D30,СхемаОчков!$A$2:$B$40,2,0),0)</f>
        <v>30</v>
      </c>
      <c r="F30" s="16">
        <v>13</v>
      </c>
      <c r="G30" s="16">
        <f>_xlfn.IFERROR(VLOOKUP(F30,СхемаОчков!$A$2:$B$40,2,0),0)</f>
        <v>30</v>
      </c>
      <c r="H30" s="42">
        <f>G30+E30</f>
        <v>60</v>
      </c>
      <c r="I30" s="14">
        <v>28</v>
      </c>
      <c r="J30" s="14">
        <f>_xlfn.IFERROR(VLOOKUP(I30,СхемаОчков!$A$2:$B$40,2,0),0)</f>
        <v>15</v>
      </c>
      <c r="K30" s="43">
        <f>H30+J30</f>
        <v>75</v>
      </c>
      <c r="L30" s="18">
        <v>0</v>
      </c>
      <c r="M30" s="18">
        <f>_xlfn.IFERROR(VLOOKUP(L30,СхемаОчков!$A$2:$B$40,2,0),0)</f>
        <v>0</v>
      </c>
      <c r="N30" s="44">
        <f>K30+M30</f>
        <v>75</v>
      </c>
      <c r="O30" s="27">
        <f>M30+K30-MIN(E30,G30,J30)</f>
        <v>60</v>
      </c>
      <c r="P30" s="27">
        <v>22</v>
      </c>
    </row>
    <row r="31" spans="2:16" ht="16.5" customHeight="1">
      <c r="B31" s="2">
        <v>23</v>
      </c>
      <c r="C31" s="9" t="s">
        <v>92</v>
      </c>
      <c r="D31" s="17">
        <v>0</v>
      </c>
      <c r="E31" s="40">
        <f>_xlfn.IFERROR(VLOOKUP(D31,СхемаОчков!$A$2:$B$40,2,0),0)</f>
        <v>0</v>
      </c>
      <c r="F31" s="16">
        <v>32</v>
      </c>
      <c r="G31" s="16">
        <f>_xlfn.IFERROR(VLOOKUP(F31,СхемаОчков!$A$2:$B$40,2,0),0)</f>
        <v>11</v>
      </c>
      <c r="H31" s="42">
        <f>G31+E31</f>
        <v>11</v>
      </c>
      <c r="I31" s="14">
        <v>17</v>
      </c>
      <c r="J31" s="14">
        <f>_xlfn.IFERROR(VLOOKUP(I31,СхемаОчков!$A$2:$B$40,2,0),0)</f>
        <v>26</v>
      </c>
      <c r="K31" s="43">
        <f>H31+J31</f>
        <v>37</v>
      </c>
      <c r="L31" s="18">
        <v>21</v>
      </c>
      <c r="M31" s="18">
        <f>_xlfn.IFERROR(VLOOKUP(L31,СхемаОчков!$A$2:$B$40,2,0),0)</f>
        <v>22</v>
      </c>
      <c r="N31" s="44">
        <f>K31+M31</f>
        <v>59</v>
      </c>
      <c r="O31" s="27">
        <f>M31+K31-MIN(E31,G31,J31)</f>
        <v>59</v>
      </c>
      <c r="P31" s="27">
        <v>23</v>
      </c>
    </row>
    <row r="32" spans="2:16" ht="16.5" customHeight="1">
      <c r="B32" s="2">
        <v>24</v>
      </c>
      <c r="C32" s="11" t="s">
        <v>61</v>
      </c>
      <c r="D32" s="17">
        <v>17</v>
      </c>
      <c r="E32" s="40">
        <f>_xlfn.IFERROR(VLOOKUP(D32,СхемаОчков!$A$2:$B$40,2,0),0)</f>
        <v>26</v>
      </c>
      <c r="F32" s="16">
        <v>24</v>
      </c>
      <c r="G32" s="16">
        <f>_xlfn.IFERROR(VLOOKUP(F32,СхемаОчков!$A$2:$B$40,2,0),0)</f>
        <v>19</v>
      </c>
      <c r="H32" s="42">
        <f>G32+E32</f>
        <v>45</v>
      </c>
      <c r="I32" s="14">
        <v>34</v>
      </c>
      <c r="J32" s="14">
        <f>_xlfn.IFERROR(VLOOKUP(I32,СхемаОчков!$A$2:$B$40,2,0),0)</f>
        <v>9</v>
      </c>
      <c r="K32" s="43">
        <f>H32+J32</f>
        <v>54</v>
      </c>
      <c r="L32" s="18">
        <v>29</v>
      </c>
      <c r="M32" s="18">
        <f>_xlfn.IFERROR(VLOOKUP(L32,СхемаОчков!$A$2:$B$40,2,0),0)</f>
        <v>14</v>
      </c>
      <c r="N32" s="44">
        <f>K32+M32</f>
        <v>68</v>
      </c>
      <c r="O32" s="27">
        <f>M32+K32-MIN(E32,G32,J32)</f>
        <v>59</v>
      </c>
      <c r="P32" s="27">
        <v>24</v>
      </c>
    </row>
    <row r="33" spans="2:16" ht="16.5" customHeight="1">
      <c r="B33" s="2">
        <v>25</v>
      </c>
      <c r="C33" s="4" t="s">
        <v>59</v>
      </c>
      <c r="D33" s="17">
        <v>16</v>
      </c>
      <c r="E33" s="40">
        <f>_xlfn.IFERROR(VLOOKUP(D33,СхемаОчков!$A$2:$B$40,2,0),0)</f>
        <v>27</v>
      </c>
      <c r="F33" s="16">
        <v>12</v>
      </c>
      <c r="G33" s="16">
        <f>_xlfn.IFERROR(VLOOKUP(F33,СхемаОчков!$A$2:$B$40,2,0),0)</f>
        <v>31</v>
      </c>
      <c r="H33" s="42">
        <f>G33+E33</f>
        <v>58</v>
      </c>
      <c r="I33" s="14">
        <v>0</v>
      </c>
      <c r="J33" s="14">
        <f>_xlfn.IFERROR(VLOOKUP(I33,СхемаОчков!$A$2:$B$40,2,0),0)</f>
        <v>0</v>
      </c>
      <c r="K33" s="43">
        <f>H33+J33</f>
        <v>58</v>
      </c>
      <c r="L33" s="18">
        <v>0</v>
      </c>
      <c r="M33" s="18">
        <f>_xlfn.IFERROR(VLOOKUP(L33,СхемаОчков!$A$2:$B$40,2,0),0)</f>
        <v>0</v>
      </c>
      <c r="N33" s="44">
        <f>K33+M33</f>
        <v>58</v>
      </c>
      <c r="O33" s="27">
        <f>M33+K33-MIN(E33,G33,J33)</f>
        <v>58</v>
      </c>
      <c r="P33" s="27">
        <v>25</v>
      </c>
    </row>
    <row r="34" spans="2:16" ht="16.5" customHeight="1">
      <c r="B34" s="2">
        <v>26</v>
      </c>
      <c r="C34" s="1" t="s">
        <v>99</v>
      </c>
      <c r="D34" s="17">
        <v>0</v>
      </c>
      <c r="E34" s="40">
        <f>_xlfn.IFERROR(VLOOKUP(D34,СхемаОчков!$A$2:$B$40,2,0),0)</f>
        <v>0</v>
      </c>
      <c r="F34" s="16">
        <v>0</v>
      </c>
      <c r="G34" s="16">
        <f>_xlfn.IFERROR(VLOOKUP(F34,СхемаОчков!$A$2:$B$40,2,0),0)</f>
        <v>0</v>
      </c>
      <c r="H34" s="42">
        <f>G34+E34</f>
        <v>0</v>
      </c>
      <c r="I34" s="14">
        <v>12</v>
      </c>
      <c r="J34" s="14">
        <f>_xlfn.IFERROR(VLOOKUP(I34,СхемаОчков!$A$2:$B$40,2,0),0)</f>
        <v>31</v>
      </c>
      <c r="K34" s="43">
        <f>H34+J34</f>
        <v>31</v>
      </c>
      <c r="L34" s="18">
        <v>19</v>
      </c>
      <c r="M34" s="18">
        <f>_xlfn.IFERROR(VLOOKUP(L34,СхемаОчков!$A$2:$B$40,2,0),0)</f>
        <v>24</v>
      </c>
      <c r="N34" s="44">
        <f>K34+M34</f>
        <v>55</v>
      </c>
      <c r="O34" s="27">
        <f>M34+K34-MIN(E34,G34,J34)</f>
        <v>55</v>
      </c>
      <c r="P34" s="27">
        <v>26</v>
      </c>
    </row>
    <row r="35" spans="2:16" ht="16.5" customHeight="1">
      <c r="B35" s="2">
        <v>27</v>
      </c>
      <c r="C35" s="4" t="s">
        <v>57</v>
      </c>
      <c r="D35" s="17">
        <v>28</v>
      </c>
      <c r="E35" s="40">
        <f>_xlfn.IFERROR(VLOOKUP(D35,СхемаОчков!$A$2:$B$40,2,0),0)</f>
        <v>15</v>
      </c>
      <c r="F35" s="16">
        <v>29</v>
      </c>
      <c r="G35" s="16">
        <f>_xlfn.IFERROR(VLOOKUP(F35,СхемаОчков!$A$2:$B$40,2,0),0)</f>
        <v>14</v>
      </c>
      <c r="H35" s="42">
        <f>G35+E35</f>
        <v>29</v>
      </c>
      <c r="I35" s="14">
        <v>21</v>
      </c>
      <c r="J35" s="14">
        <f>_xlfn.IFERROR(VLOOKUP(I35,СхемаОчков!$A$2:$B$40,2,0),0)</f>
        <v>22</v>
      </c>
      <c r="K35" s="43">
        <f>H35+J35</f>
        <v>51</v>
      </c>
      <c r="L35" s="18">
        <v>28</v>
      </c>
      <c r="M35" s="18">
        <f>_xlfn.IFERROR(VLOOKUP(L35,СхемаОчков!$A$2:$B$40,2,0),0)</f>
        <v>15</v>
      </c>
      <c r="N35" s="44">
        <f>K35+M35</f>
        <v>66</v>
      </c>
      <c r="O35" s="27">
        <f>M35+K35-MIN(E35,G35,J35)</f>
        <v>52</v>
      </c>
      <c r="P35" s="27">
        <v>27</v>
      </c>
    </row>
    <row r="36" spans="2:16" ht="16.5" customHeight="1">
      <c r="B36" s="2">
        <v>28</v>
      </c>
      <c r="C36" s="4" t="s">
        <v>64</v>
      </c>
      <c r="D36" s="17">
        <v>18</v>
      </c>
      <c r="E36" s="40">
        <f>_xlfn.IFERROR(VLOOKUP(D36,СхемаОчков!$A$2:$B$40,2,0),0)</f>
        <v>25</v>
      </c>
      <c r="F36" s="16">
        <v>0</v>
      </c>
      <c r="G36" s="16">
        <f>_xlfn.IFERROR(VLOOKUP(F36,СхемаОчков!$A$2:$B$40,2,0),0)</f>
        <v>0</v>
      </c>
      <c r="H36" s="42">
        <f>G36+E36</f>
        <v>25</v>
      </c>
      <c r="I36" s="14">
        <v>0</v>
      </c>
      <c r="J36" s="14">
        <f>_xlfn.IFERROR(VLOOKUP(I36,СхемаОчков!$A$2:$B$40,2,0),0)</f>
        <v>0</v>
      </c>
      <c r="K36" s="43">
        <f>H36+J36</f>
        <v>25</v>
      </c>
      <c r="L36" s="18">
        <v>20</v>
      </c>
      <c r="M36" s="18">
        <f>_xlfn.IFERROR(VLOOKUP(L36,СхемаОчков!$A$2:$B$40,2,0),0)</f>
        <v>23</v>
      </c>
      <c r="N36" s="44">
        <f>K36+M36</f>
        <v>48</v>
      </c>
      <c r="O36" s="27">
        <f>M36+K36-MIN(E36,G36,J36)</f>
        <v>48</v>
      </c>
      <c r="P36" s="27">
        <v>28</v>
      </c>
    </row>
    <row r="37" spans="2:16" ht="16.5" customHeight="1">
      <c r="B37" s="2">
        <v>29</v>
      </c>
      <c r="C37" s="4" t="s">
        <v>66</v>
      </c>
      <c r="D37" s="17">
        <v>19</v>
      </c>
      <c r="E37" s="40">
        <f>_xlfn.IFERROR(VLOOKUP(D37,СхемаОчков!$A$2:$B$40,2,0),0)</f>
        <v>24</v>
      </c>
      <c r="F37" s="16">
        <v>22</v>
      </c>
      <c r="G37" s="16">
        <f>_xlfn.IFERROR(VLOOKUP(F37,СхемаОчков!$A$2:$B$40,2,0),0)</f>
        <v>21</v>
      </c>
      <c r="H37" s="42">
        <f>G37+E37</f>
        <v>45</v>
      </c>
      <c r="I37" s="14">
        <v>0</v>
      </c>
      <c r="J37" s="14">
        <f>_xlfn.IFERROR(VLOOKUP(I37,СхемаОчков!$A$2:$B$40,2,0),0)</f>
        <v>0</v>
      </c>
      <c r="K37" s="43">
        <f>H37+J37</f>
        <v>45</v>
      </c>
      <c r="L37" s="18">
        <v>0</v>
      </c>
      <c r="M37" s="18">
        <f>_xlfn.IFERROR(VLOOKUP(L37,СхемаОчков!$A$2:$B$40,2,0),0)</f>
        <v>0</v>
      </c>
      <c r="N37" s="44">
        <f>K37+M37</f>
        <v>45</v>
      </c>
      <c r="O37" s="27">
        <f>M37+K37-MIN(E37,G37,J37)</f>
        <v>45</v>
      </c>
      <c r="P37" s="27">
        <v>29</v>
      </c>
    </row>
    <row r="38" spans="2:16" ht="16.5" customHeight="1">
      <c r="B38" s="2">
        <v>30</v>
      </c>
      <c r="C38" s="1" t="s">
        <v>119</v>
      </c>
      <c r="D38" s="17">
        <v>0</v>
      </c>
      <c r="E38" s="40">
        <f>_xlfn.IFERROR(VLOOKUP(D38,СхемаОчков!$A$2:$B$40,2,0),0)</f>
        <v>0</v>
      </c>
      <c r="F38" s="16">
        <v>0</v>
      </c>
      <c r="G38" s="16">
        <f>_xlfn.IFERROR(VLOOKUP(F38,СхемаОчков!$A$2:$B$40,2,0),0)</f>
        <v>0</v>
      </c>
      <c r="H38" s="42">
        <f>G38+E38</f>
        <v>0</v>
      </c>
      <c r="I38" s="14">
        <v>0</v>
      </c>
      <c r="J38" s="14">
        <f>_xlfn.IFERROR(VLOOKUP(I38,СхемаОчков!$A$2:$B$40,2,0),0)</f>
        <v>0</v>
      </c>
      <c r="K38" s="43">
        <f>H38+J38</f>
        <v>0</v>
      </c>
      <c r="L38" s="18">
        <v>5</v>
      </c>
      <c r="M38" s="39">
        <f>_xlfn.IFERROR(VLOOKUP(L38,СхемаОчков!$A$2:$B$40,2,0),0)</f>
        <v>43</v>
      </c>
      <c r="N38" s="44">
        <f>K38+M38</f>
        <v>43</v>
      </c>
      <c r="O38" s="27">
        <f>M38+K38-MIN(E38,G38,J38)</f>
        <v>43</v>
      </c>
      <c r="P38" s="27">
        <v>30</v>
      </c>
    </row>
    <row r="39" spans="2:16" ht="16.5" customHeight="1">
      <c r="B39" s="2">
        <v>31</v>
      </c>
      <c r="C39" s="6" t="s">
        <v>95</v>
      </c>
      <c r="D39" s="17">
        <v>0</v>
      </c>
      <c r="E39" s="40">
        <f>_xlfn.IFERROR(VLOOKUP(D39,СхемаОчков!$A$2:$B$40,2,0),0)</f>
        <v>0</v>
      </c>
      <c r="F39" s="16">
        <v>16</v>
      </c>
      <c r="G39" s="16">
        <f>_xlfn.IFERROR(VLOOKUP(F39,СхемаОчков!$A$2:$B$40,2,0),0)</f>
        <v>27</v>
      </c>
      <c r="H39" s="42">
        <f>G39+E39</f>
        <v>27</v>
      </c>
      <c r="I39" s="14">
        <v>0</v>
      </c>
      <c r="J39" s="14">
        <f>_xlfn.IFERROR(VLOOKUP(I39,СхемаОчков!$A$2:$B$40,2,0),0)</f>
        <v>0</v>
      </c>
      <c r="K39" s="43">
        <f>H39+J39</f>
        <v>27</v>
      </c>
      <c r="L39" s="18">
        <v>27</v>
      </c>
      <c r="M39" s="18">
        <f>_xlfn.IFERROR(VLOOKUP(L39,СхемаОчков!$A$2:$B$40,2,0),0)</f>
        <v>16</v>
      </c>
      <c r="N39" s="44">
        <f>K39+M39</f>
        <v>43</v>
      </c>
      <c r="O39" s="27">
        <f>M39+K39-MIN(E39,G39,J39)</f>
        <v>43</v>
      </c>
      <c r="P39" s="27">
        <v>31</v>
      </c>
    </row>
    <row r="40" spans="2:16" ht="16.5" customHeight="1">
      <c r="B40" s="2">
        <v>32</v>
      </c>
      <c r="C40" s="4" t="s">
        <v>65</v>
      </c>
      <c r="D40" s="17">
        <v>30</v>
      </c>
      <c r="E40" s="40">
        <f>_xlfn.IFERROR(VLOOKUP(D40,СхемаОчков!$A$2:$B$40,2,0),0)</f>
        <v>13</v>
      </c>
      <c r="F40" s="16">
        <v>21</v>
      </c>
      <c r="G40" s="16">
        <f>_xlfn.IFERROR(VLOOKUP(F40,СхемаОчков!$A$2:$B$40,2,0),0)</f>
        <v>22</v>
      </c>
      <c r="H40" s="42">
        <f>G40+E40</f>
        <v>35</v>
      </c>
      <c r="I40" s="14">
        <v>22</v>
      </c>
      <c r="J40" s="14">
        <f>_xlfn.IFERROR(VLOOKUP(I40,СхемаОчков!$A$2:$B$40,2,0),0)</f>
        <v>21</v>
      </c>
      <c r="K40" s="43">
        <f>H40+J40</f>
        <v>56</v>
      </c>
      <c r="L40" s="18">
        <v>0</v>
      </c>
      <c r="M40" s="18">
        <f>_xlfn.IFERROR(VLOOKUP(L40,СхемаОчков!$A$2:$B$40,2,0),0)</f>
        <v>0</v>
      </c>
      <c r="N40" s="44">
        <f>K40+M40</f>
        <v>56</v>
      </c>
      <c r="O40" s="27">
        <f>M40+K40-MIN(E40,G40,J40)</f>
        <v>43</v>
      </c>
      <c r="P40" s="27">
        <v>32</v>
      </c>
    </row>
    <row r="41" spans="2:16" ht="16.5" customHeight="1">
      <c r="B41" s="2">
        <v>33</v>
      </c>
      <c r="C41" s="4" t="s">
        <v>86</v>
      </c>
      <c r="D41" s="17">
        <v>0</v>
      </c>
      <c r="E41" s="40">
        <f>_xlfn.IFERROR(VLOOKUP(D41,СхемаОчков!$A$2:$B$40,2,0),0)</f>
        <v>0</v>
      </c>
      <c r="F41" s="16">
        <v>15</v>
      </c>
      <c r="G41" s="16">
        <f>_xlfn.IFERROR(VLOOKUP(F41,СхемаОчков!$A$2:$B$40,2,0),0)</f>
        <v>28</v>
      </c>
      <c r="H41" s="42">
        <f>G41+E41</f>
        <v>28</v>
      </c>
      <c r="I41" s="14">
        <v>0</v>
      </c>
      <c r="J41" s="14">
        <f>_xlfn.IFERROR(VLOOKUP(I41,СхемаОчков!$A$2:$B$40,2,0),0)</f>
        <v>0</v>
      </c>
      <c r="K41" s="43">
        <f>H41+J41</f>
        <v>28</v>
      </c>
      <c r="L41" s="18">
        <v>30</v>
      </c>
      <c r="M41" s="18">
        <f>_xlfn.IFERROR(VLOOKUP(L41,СхемаОчков!$A$2:$B$40,2,0),0)</f>
        <v>13</v>
      </c>
      <c r="N41" s="44">
        <f>K41+M41</f>
        <v>41</v>
      </c>
      <c r="O41" s="27">
        <f>M41+K41-MIN(E41,G41,J41)</f>
        <v>41</v>
      </c>
      <c r="P41" s="27">
        <v>33</v>
      </c>
    </row>
    <row r="42" spans="2:16" ht="16.5" customHeight="1">
      <c r="B42" s="2">
        <v>34</v>
      </c>
      <c r="C42" s="4" t="s">
        <v>71</v>
      </c>
      <c r="D42" s="17">
        <v>38</v>
      </c>
      <c r="E42" s="40">
        <f>_xlfn.IFERROR(VLOOKUP(D42,СхемаОчков!$A$2:$B$40,2,0),0)</f>
        <v>2</v>
      </c>
      <c r="F42" s="16">
        <v>25</v>
      </c>
      <c r="G42" s="16">
        <f>_xlfn.IFERROR(VLOOKUP(F42,СхемаОчков!$A$2:$B$40,2,0),0)</f>
        <v>18</v>
      </c>
      <c r="H42" s="42">
        <f>G42+E42</f>
        <v>20</v>
      </c>
      <c r="I42" s="14">
        <v>24</v>
      </c>
      <c r="J42" s="14">
        <f>_xlfn.IFERROR(VLOOKUP(I42,СхемаОчков!$A$2:$B$40,2,0),0)</f>
        <v>19</v>
      </c>
      <c r="K42" s="43">
        <f>H42+J42</f>
        <v>39</v>
      </c>
      <c r="L42" s="18">
        <v>0</v>
      </c>
      <c r="M42" s="18">
        <f>_xlfn.IFERROR(VLOOKUP(L42,СхемаОчков!$A$2:$B$40,2,0),0)</f>
        <v>0</v>
      </c>
      <c r="N42" s="44">
        <f>K42+M42</f>
        <v>39</v>
      </c>
      <c r="O42" s="27">
        <f>M42+K42-MIN(E42,G42,J42)</f>
        <v>37</v>
      </c>
      <c r="P42" s="27">
        <v>34</v>
      </c>
    </row>
    <row r="43" spans="2:16" ht="16.5" customHeight="1">
      <c r="B43" s="2">
        <v>35</v>
      </c>
      <c r="C43" s="54" t="s">
        <v>63</v>
      </c>
      <c r="D43" s="17">
        <v>20</v>
      </c>
      <c r="E43" s="40">
        <f>_xlfn.IFERROR(VLOOKUP(D43,СхемаОчков!$A$2:$B$40,2,0),0)</f>
        <v>23</v>
      </c>
      <c r="F43" s="16">
        <v>30</v>
      </c>
      <c r="G43" s="16">
        <f>_xlfn.IFERROR(VLOOKUP(F43,СхемаОчков!$A$2:$B$40,2,0),0)</f>
        <v>13</v>
      </c>
      <c r="H43" s="42">
        <f>G43+E43</f>
        <v>36</v>
      </c>
      <c r="I43" s="14">
        <v>0</v>
      </c>
      <c r="J43" s="14">
        <f>_xlfn.IFERROR(VLOOKUP(I43,СхемаОчков!$A$2:$B$40,2,0),0)</f>
        <v>0</v>
      </c>
      <c r="K43" s="43">
        <f>H43+J43</f>
        <v>36</v>
      </c>
      <c r="L43" s="18">
        <v>0</v>
      </c>
      <c r="M43" s="18">
        <f>_xlfn.IFERROR(VLOOKUP(L43,СхемаОчков!$A$2:$B$40,2,0),0)</f>
        <v>0</v>
      </c>
      <c r="N43" s="44">
        <f>K43+M43</f>
        <v>36</v>
      </c>
      <c r="O43" s="27">
        <f>M43+K43-MIN(E43,G43,J43)</f>
        <v>36</v>
      </c>
      <c r="P43" s="27">
        <v>35</v>
      </c>
    </row>
    <row r="44" spans="2:16" ht="16.5" customHeight="1">
      <c r="B44" s="2">
        <v>36</v>
      </c>
      <c r="C44" s="4" t="s">
        <v>74</v>
      </c>
      <c r="D44" s="17">
        <v>33</v>
      </c>
      <c r="E44" s="40">
        <f>_xlfn.IFERROR(VLOOKUP(D44,СхемаОчков!$A$2:$B$40,2,0),0)</f>
        <v>10</v>
      </c>
      <c r="F44" s="16">
        <v>27</v>
      </c>
      <c r="G44" s="16">
        <f>_xlfn.IFERROR(VLOOKUP(F44,СхемаОчков!$A$2:$B$40,2,0),0)</f>
        <v>16</v>
      </c>
      <c r="H44" s="42">
        <f>G44+E44</f>
        <v>26</v>
      </c>
      <c r="I44" s="14">
        <v>23</v>
      </c>
      <c r="J44" s="14">
        <f>_xlfn.IFERROR(VLOOKUP(I44,СхемаОчков!$A$2:$B$40,2,0),0)</f>
        <v>20</v>
      </c>
      <c r="K44" s="43">
        <f>H44+J44</f>
        <v>46</v>
      </c>
      <c r="L44" s="18">
        <v>0</v>
      </c>
      <c r="M44" s="18">
        <f>_xlfn.IFERROR(VLOOKUP(L44,СхемаОчков!$A$2:$B$40,2,0),0)</f>
        <v>0</v>
      </c>
      <c r="N44" s="44">
        <f>K44+M44</f>
        <v>46</v>
      </c>
      <c r="O44" s="27">
        <f>M44+K44-MIN(E44,G44,J44)</f>
        <v>36</v>
      </c>
      <c r="P44" s="27">
        <v>36</v>
      </c>
    </row>
    <row r="45" spans="2:16" ht="16.5" customHeight="1">
      <c r="B45" s="2">
        <v>37</v>
      </c>
      <c r="C45" s="1" t="s">
        <v>98</v>
      </c>
      <c r="D45" s="17">
        <v>0</v>
      </c>
      <c r="E45" s="40">
        <f>_xlfn.IFERROR(VLOOKUP(D45,СхемаОчков!$A$2:$B$40,2,0),0)</f>
        <v>0</v>
      </c>
      <c r="F45" s="16">
        <v>0</v>
      </c>
      <c r="G45" s="16">
        <f>_xlfn.IFERROR(VLOOKUP(F45,СхемаОчков!$A$2:$B$40,2,0),0)</f>
        <v>0</v>
      </c>
      <c r="H45" s="42">
        <f>G45+E45</f>
        <v>0</v>
      </c>
      <c r="I45" s="14">
        <v>9</v>
      </c>
      <c r="J45" s="14">
        <f>_xlfn.IFERROR(VLOOKUP(I45,СхемаОчков!$A$2:$B$40,2,0),0)</f>
        <v>34</v>
      </c>
      <c r="K45" s="43">
        <f>H45+J45</f>
        <v>34</v>
      </c>
      <c r="L45" s="18">
        <v>0</v>
      </c>
      <c r="M45" s="18">
        <f>_xlfn.IFERROR(VLOOKUP(L45,СхемаОчков!$A$2:$B$40,2,0),0)</f>
        <v>0</v>
      </c>
      <c r="N45" s="44">
        <f>K45+M45</f>
        <v>34</v>
      </c>
      <c r="O45" s="27">
        <f>M45+K45-MIN(E45,G45,J45)</f>
        <v>34</v>
      </c>
      <c r="P45" s="27">
        <v>37</v>
      </c>
    </row>
    <row r="46" spans="2:16" ht="16.5" customHeight="1">
      <c r="B46" s="2">
        <v>38</v>
      </c>
      <c r="C46" s="4" t="s">
        <v>51</v>
      </c>
      <c r="D46" s="17">
        <v>10</v>
      </c>
      <c r="E46" s="40">
        <f>_xlfn.IFERROR(VLOOKUP(D46,СхемаОчков!$A$2:$B$40,2,0),0)</f>
        <v>33</v>
      </c>
      <c r="F46" s="16">
        <v>0</v>
      </c>
      <c r="G46" s="16">
        <f>_xlfn.IFERROR(VLOOKUP(F46,СхемаОчков!$A$2:$B$40,2,0),0)</f>
        <v>0</v>
      </c>
      <c r="H46" s="42">
        <f>G46+E46</f>
        <v>33</v>
      </c>
      <c r="I46" s="14">
        <v>0</v>
      </c>
      <c r="J46" s="14">
        <f>_xlfn.IFERROR(VLOOKUP(I46,СхемаОчков!$A$2:$B$40,2,0),0)</f>
        <v>0</v>
      </c>
      <c r="K46" s="43">
        <f>H46+J46</f>
        <v>33</v>
      </c>
      <c r="L46" s="18">
        <v>0</v>
      </c>
      <c r="M46" s="18">
        <f>_xlfn.IFERROR(VLOOKUP(L46,СхемаОчков!$A$2:$B$40,2,0),0)</f>
        <v>0</v>
      </c>
      <c r="N46" s="44">
        <f>K46+M46</f>
        <v>33</v>
      </c>
      <c r="O46" s="27">
        <f>M46+K46-MIN(E46,G46,J46)</f>
        <v>33</v>
      </c>
      <c r="P46" s="27">
        <v>38</v>
      </c>
    </row>
    <row r="47" spans="2:16" ht="16.5" customHeight="1">
      <c r="B47" s="2">
        <v>39</v>
      </c>
      <c r="C47" s="4" t="s">
        <v>91</v>
      </c>
      <c r="D47" s="17">
        <v>0</v>
      </c>
      <c r="E47" s="40">
        <f>_xlfn.IFERROR(VLOOKUP(D47,СхемаОчков!$A$2:$B$40,2,0),0)</f>
        <v>0</v>
      </c>
      <c r="F47" s="16">
        <v>36</v>
      </c>
      <c r="G47" s="16">
        <f>_xlfn.IFERROR(VLOOKUP(F47,СхемаОчков!$A$2:$B$40,2,0),0)</f>
        <v>7</v>
      </c>
      <c r="H47" s="42">
        <f>G47+E47</f>
        <v>7</v>
      </c>
      <c r="I47" s="14">
        <v>29</v>
      </c>
      <c r="J47" s="14">
        <f>_xlfn.IFERROR(VLOOKUP(I47,СхемаОчков!$A$2:$B$40,2,0),0)</f>
        <v>14</v>
      </c>
      <c r="K47" s="43">
        <f>H47+J47</f>
        <v>21</v>
      </c>
      <c r="L47" s="18">
        <v>32</v>
      </c>
      <c r="M47" s="18">
        <f>_xlfn.IFERROR(VLOOKUP(L47,СхемаОчков!$A$2:$B$40,2,0),0)</f>
        <v>11</v>
      </c>
      <c r="N47" s="44">
        <f>K47+M47</f>
        <v>32</v>
      </c>
      <c r="O47" s="27">
        <f>M47+K47-MIN(E47,G47,J47)</f>
        <v>32</v>
      </c>
      <c r="P47" s="27">
        <v>39</v>
      </c>
    </row>
    <row r="48" spans="2:16" ht="16.5" customHeight="1">
      <c r="B48" s="2">
        <v>40</v>
      </c>
      <c r="C48" s="4" t="s">
        <v>75</v>
      </c>
      <c r="D48" s="17">
        <v>12</v>
      </c>
      <c r="E48" s="40">
        <f>_xlfn.IFERROR(VLOOKUP(D48,СхемаОчков!$A$2:$B$40,2,0),0)</f>
        <v>31</v>
      </c>
      <c r="F48" s="16">
        <v>0</v>
      </c>
      <c r="G48" s="16">
        <f>_xlfn.IFERROR(VLOOKUP(F48,СхемаОчков!$A$2:$B$40,2,0),0)</f>
        <v>0</v>
      </c>
      <c r="H48" s="42">
        <f>G48+E48</f>
        <v>31</v>
      </c>
      <c r="I48" s="14">
        <v>0</v>
      </c>
      <c r="J48" s="14">
        <f>_xlfn.IFERROR(VLOOKUP(I48,СхемаОчков!$A$2:$B$40,2,0),0)</f>
        <v>0</v>
      </c>
      <c r="K48" s="43">
        <f>H48+J48</f>
        <v>31</v>
      </c>
      <c r="L48" s="18">
        <v>0</v>
      </c>
      <c r="M48" s="18">
        <f>_xlfn.IFERROR(VLOOKUP(L48,СхемаОчков!$A$2:$B$40,2,0),0)</f>
        <v>0</v>
      </c>
      <c r="N48" s="44">
        <f>K48+M48</f>
        <v>31</v>
      </c>
      <c r="O48" s="27">
        <f>M48+K48-MIN(E48,G48,J48)</f>
        <v>31</v>
      </c>
      <c r="P48" s="27">
        <v>40</v>
      </c>
    </row>
    <row r="49" spans="2:16" ht="16.5" customHeight="1">
      <c r="B49" s="2">
        <v>41</v>
      </c>
      <c r="C49" s="6" t="s">
        <v>84</v>
      </c>
      <c r="D49" s="17">
        <v>0</v>
      </c>
      <c r="E49" s="40">
        <f>_xlfn.IFERROR(VLOOKUP(D49,СхемаОчков!$A$2:$B$40,2,0),0)</f>
        <v>0</v>
      </c>
      <c r="F49" s="16">
        <v>26</v>
      </c>
      <c r="G49" s="16">
        <f>_xlfn.IFERROR(VLOOKUP(F49,СхемаОчков!$A$2:$B$40,2,0),0)</f>
        <v>17</v>
      </c>
      <c r="H49" s="42">
        <f>G49+E49</f>
        <v>17</v>
      </c>
      <c r="I49" s="14">
        <v>30</v>
      </c>
      <c r="J49" s="14">
        <f>_xlfn.IFERROR(VLOOKUP(I49,СхемаОчков!$A$2:$B$40,2,0),0)</f>
        <v>13</v>
      </c>
      <c r="K49" s="43">
        <f>H49+J49</f>
        <v>30</v>
      </c>
      <c r="L49" s="18">
        <v>0</v>
      </c>
      <c r="M49" s="18">
        <f>_xlfn.IFERROR(VLOOKUP(L49,СхемаОчков!$A$2:$B$40,2,0),0)</f>
        <v>0</v>
      </c>
      <c r="N49" s="44">
        <f>K49+M49</f>
        <v>30</v>
      </c>
      <c r="O49" s="27">
        <f>M49+K49-MIN(E49,G49,J49)</f>
        <v>30</v>
      </c>
      <c r="P49" s="27">
        <v>41</v>
      </c>
    </row>
    <row r="50" spans="2:16" ht="16.5" customHeight="1">
      <c r="B50" s="2">
        <v>42</v>
      </c>
      <c r="C50" s="4" t="s">
        <v>88</v>
      </c>
      <c r="D50" s="17">
        <v>0</v>
      </c>
      <c r="E50" s="40">
        <f>_xlfn.IFERROR(VLOOKUP(D50,СхемаОчков!$A$2:$B$40,2,0),0)</f>
        <v>0</v>
      </c>
      <c r="F50" s="16">
        <v>33</v>
      </c>
      <c r="G50" s="16">
        <f>_xlfn.IFERROR(VLOOKUP(F50,СхемаОчков!$A$2:$B$40,2,0),0)</f>
        <v>10</v>
      </c>
      <c r="H50" s="42">
        <f>G50+E50</f>
        <v>10</v>
      </c>
      <c r="I50" s="14">
        <v>33</v>
      </c>
      <c r="J50" s="14">
        <f>_xlfn.IFERROR(VLOOKUP(I50,СхемаОчков!$A$2:$B$40,2,0),0)</f>
        <v>10</v>
      </c>
      <c r="K50" s="43">
        <f>H50+J50</f>
        <v>20</v>
      </c>
      <c r="L50" s="18">
        <v>36</v>
      </c>
      <c r="M50" s="18">
        <f>_xlfn.IFERROR(VLOOKUP(L50,СхемаОчков!$A$2:$B$40,2,0),0)</f>
        <v>7</v>
      </c>
      <c r="N50" s="44">
        <f>K50+M50</f>
        <v>27</v>
      </c>
      <c r="O50" s="27">
        <f>M50+K50-MIN(E50,G50,J50)</f>
        <v>27</v>
      </c>
      <c r="P50" s="27">
        <v>42</v>
      </c>
    </row>
    <row r="51" spans="2:16" ht="16.5" customHeight="1">
      <c r="B51" s="2">
        <v>43</v>
      </c>
      <c r="C51" s="1" t="s">
        <v>100</v>
      </c>
      <c r="D51" s="17">
        <v>0</v>
      </c>
      <c r="E51" s="40">
        <f>_xlfn.IFERROR(VLOOKUP(D51,СхемаОчков!$A$2:$B$40,2,0),0)</f>
        <v>0</v>
      </c>
      <c r="F51" s="16">
        <v>0</v>
      </c>
      <c r="G51" s="16">
        <f>_xlfn.IFERROR(VLOOKUP(F51,СхемаОчков!$A$2:$B$40,2,0),0)</f>
        <v>0</v>
      </c>
      <c r="H51" s="42">
        <f>G51+E51</f>
        <v>0</v>
      </c>
      <c r="I51" s="14">
        <v>16</v>
      </c>
      <c r="J51" s="14">
        <f>_xlfn.IFERROR(VLOOKUP(I51,СхемаОчков!$A$2:$B$40,2,0),0)</f>
        <v>27</v>
      </c>
      <c r="K51" s="43">
        <f>H51+J51</f>
        <v>27</v>
      </c>
      <c r="L51" s="18">
        <v>0</v>
      </c>
      <c r="M51" s="18">
        <f>_xlfn.IFERROR(VLOOKUP(L51,СхемаОчков!$A$2:$B$40,2,0),0)</f>
        <v>0</v>
      </c>
      <c r="N51" s="44">
        <f>K51+M51</f>
        <v>27</v>
      </c>
      <c r="O51" s="27">
        <f>M51+K51-MIN(E51,G51,J51)</f>
        <v>27</v>
      </c>
      <c r="P51" s="27">
        <v>43</v>
      </c>
    </row>
    <row r="52" spans="2:16" ht="16.5" customHeight="1">
      <c r="B52" s="2">
        <v>44</v>
      </c>
      <c r="C52" s="1" t="s">
        <v>116</v>
      </c>
      <c r="D52" s="17">
        <v>0</v>
      </c>
      <c r="E52" s="40">
        <f>_xlfn.IFERROR(VLOOKUP(D52,СхемаОчков!$A$2:$B$40,2,0),0)</f>
        <v>0</v>
      </c>
      <c r="F52" s="16">
        <v>0</v>
      </c>
      <c r="G52" s="16">
        <f>_xlfn.IFERROR(VLOOKUP(F52,СхемаОчков!$A$2:$B$40,2,0),0)</f>
        <v>0</v>
      </c>
      <c r="H52" s="42">
        <f>G52+E52</f>
        <v>0</v>
      </c>
      <c r="I52" s="14">
        <v>0</v>
      </c>
      <c r="J52" s="14">
        <f>_xlfn.IFERROR(VLOOKUP(I52,СхемаОчков!$A$2:$B$40,2,0),0)</f>
        <v>0</v>
      </c>
      <c r="K52" s="43">
        <f>H52+J52</f>
        <v>0</v>
      </c>
      <c r="L52" s="18">
        <v>17</v>
      </c>
      <c r="M52" s="18">
        <f>_xlfn.IFERROR(VLOOKUP(L52,СхемаОчков!$A$2:$B$40,2,0),0)</f>
        <v>26</v>
      </c>
      <c r="N52" s="44">
        <f>K52+M52</f>
        <v>26</v>
      </c>
      <c r="O52" s="27">
        <f>M52+K52-MIN(E52,G52,J52)</f>
        <v>26</v>
      </c>
      <c r="P52" s="27">
        <v>44</v>
      </c>
    </row>
    <row r="53" spans="2:16" ht="16.5" customHeight="1">
      <c r="B53" s="2">
        <v>45</v>
      </c>
      <c r="C53" s="4" t="s">
        <v>78</v>
      </c>
      <c r="D53" s="17">
        <v>35</v>
      </c>
      <c r="E53" s="40">
        <f>_xlfn.IFERROR(VLOOKUP(D53,СхемаОчков!$A$2:$B$40,2,0),0)</f>
        <v>8</v>
      </c>
      <c r="F53" s="16">
        <v>35</v>
      </c>
      <c r="G53" s="16">
        <f>_xlfn.IFERROR(VLOOKUP(F53,СхемаОчков!$A$2:$B$40,2,0),0)</f>
        <v>8</v>
      </c>
      <c r="H53" s="42">
        <f>G53+E53</f>
        <v>16</v>
      </c>
      <c r="I53" s="14">
        <v>37</v>
      </c>
      <c r="J53" s="14">
        <f>_xlfn.IFERROR(VLOOKUP(I53,СхемаОчков!$A$2:$B$40,2,0),0)</f>
        <v>6</v>
      </c>
      <c r="K53" s="43">
        <f>H53+J53</f>
        <v>22</v>
      </c>
      <c r="L53" s="18">
        <v>34</v>
      </c>
      <c r="M53" s="18">
        <f>_xlfn.IFERROR(VLOOKUP(L53,СхемаОчков!$A$2:$B$40,2,0),0)</f>
        <v>9</v>
      </c>
      <c r="N53" s="44">
        <f>K53+M53</f>
        <v>31</v>
      </c>
      <c r="O53" s="27">
        <f>M53+K53-MIN(E53,G53,J53)</f>
        <v>25</v>
      </c>
      <c r="P53" s="27">
        <v>45</v>
      </c>
    </row>
    <row r="54" spans="2:16" ht="16.5" customHeight="1">
      <c r="B54" s="2">
        <v>46</v>
      </c>
      <c r="C54" s="1" t="s">
        <v>109</v>
      </c>
      <c r="D54" s="17">
        <v>0</v>
      </c>
      <c r="E54" s="40">
        <f>_xlfn.IFERROR(VLOOKUP(D54,СхемаОчков!$A$2:$B$40,2,0),0)</f>
        <v>0</v>
      </c>
      <c r="F54" s="16">
        <v>0</v>
      </c>
      <c r="G54" s="16">
        <f>_xlfn.IFERROR(VLOOKUP(F54,СхемаОчков!$A$2:$B$40,2,0),0)</f>
        <v>0</v>
      </c>
      <c r="H54" s="42">
        <f>G54+E54</f>
        <v>0</v>
      </c>
      <c r="I54" s="14">
        <v>18</v>
      </c>
      <c r="J54" s="14">
        <f>_xlfn.IFERROR(VLOOKUP(I54,СхемаОчков!$A$2:$B$40,2,0),0)</f>
        <v>25</v>
      </c>
      <c r="K54" s="43">
        <f>H54+J54</f>
        <v>25</v>
      </c>
      <c r="L54" s="18">
        <v>0</v>
      </c>
      <c r="M54" s="18">
        <f>_xlfn.IFERROR(VLOOKUP(L54,СхемаОчков!$A$2:$B$40,2,0),0)</f>
        <v>0</v>
      </c>
      <c r="N54" s="44">
        <f>K54+M54</f>
        <v>25</v>
      </c>
      <c r="O54" s="27">
        <f>M54+K54-MIN(E54,G54,J54)</f>
        <v>25</v>
      </c>
      <c r="P54" s="27">
        <v>46</v>
      </c>
    </row>
    <row r="55" spans="2:16" ht="16.5" customHeight="1">
      <c r="B55" s="2">
        <v>47</v>
      </c>
      <c r="C55" s="53" t="s">
        <v>94</v>
      </c>
      <c r="D55" s="17">
        <v>0</v>
      </c>
      <c r="E55" s="40">
        <f>_xlfn.IFERROR(VLOOKUP(D55,СхемаОчков!$A$2:$B$40,2,0),0)</f>
        <v>0</v>
      </c>
      <c r="F55" s="16">
        <v>31</v>
      </c>
      <c r="G55" s="16">
        <f>_xlfn.IFERROR(VLOOKUP(F55,СхемаОчков!$A$2:$B$40,2,0),0)</f>
        <v>12</v>
      </c>
      <c r="H55" s="42">
        <f>G55+E55</f>
        <v>12</v>
      </c>
      <c r="I55" s="14">
        <v>31</v>
      </c>
      <c r="J55" s="14">
        <f>_xlfn.IFERROR(VLOOKUP(I55,СхемаОчков!$A$2:$B$40,2,0),0)</f>
        <v>12</v>
      </c>
      <c r="K55" s="43">
        <f>H55+J55</f>
        <v>24</v>
      </c>
      <c r="L55" s="18">
        <v>0</v>
      </c>
      <c r="M55" s="18">
        <f>_xlfn.IFERROR(VLOOKUP(L55,СхемаОчков!$A$2:$B$40,2,0),0)</f>
        <v>0</v>
      </c>
      <c r="N55" s="44">
        <f>K55+M55</f>
        <v>24</v>
      </c>
      <c r="O55" s="27">
        <f>M55+K55-MIN(E55,G55,J55)</f>
        <v>24</v>
      </c>
      <c r="P55" s="27">
        <v>47</v>
      </c>
    </row>
    <row r="56" spans="2:16" ht="16.5" customHeight="1">
      <c r="B56" s="2">
        <v>48</v>
      </c>
      <c r="C56" s="6" t="s">
        <v>89</v>
      </c>
      <c r="D56" s="17">
        <v>0</v>
      </c>
      <c r="E56" s="40">
        <f>_xlfn.IFERROR(VLOOKUP(D56,СхемаОчков!$A$2:$B$40,2,0),0)</f>
        <v>0</v>
      </c>
      <c r="F56" s="16">
        <v>19</v>
      </c>
      <c r="G56" s="16">
        <f>_xlfn.IFERROR(VLOOKUP(F56,СхемаОчков!$A$2:$B$40,2,0),0)</f>
        <v>24</v>
      </c>
      <c r="H56" s="42">
        <f>G56+E56</f>
        <v>24</v>
      </c>
      <c r="I56" s="14">
        <v>48</v>
      </c>
      <c r="J56" s="14">
        <f>_xlfn.IFERROR(VLOOKUP(I56,СхемаОчков!$A$2:$B$40,2,0),0)</f>
        <v>0</v>
      </c>
      <c r="K56" s="43">
        <f>H56+J56</f>
        <v>24</v>
      </c>
      <c r="L56" s="18">
        <v>0</v>
      </c>
      <c r="M56" s="18">
        <f>_xlfn.IFERROR(VLOOKUP(L56,СхемаОчков!$A$2:$B$40,2,0),0)</f>
        <v>0</v>
      </c>
      <c r="N56" s="44">
        <f>K56+M56</f>
        <v>24</v>
      </c>
      <c r="O56" s="27">
        <f>M56+K56-MIN(E56,G56,J56)</f>
        <v>24</v>
      </c>
      <c r="P56" s="27">
        <v>48</v>
      </c>
    </row>
    <row r="57" spans="2:16" ht="16.5" customHeight="1">
      <c r="B57" s="2">
        <v>49</v>
      </c>
      <c r="C57" s="38" t="s">
        <v>62</v>
      </c>
      <c r="D57" s="17">
        <v>36</v>
      </c>
      <c r="E57" s="40">
        <f>_xlfn.IFERROR(VLOOKUP(D57,СхемаОчков!$A$2:$B$40,2,0),0)</f>
        <v>7</v>
      </c>
      <c r="F57" s="16">
        <v>0</v>
      </c>
      <c r="G57" s="16">
        <f>_xlfn.IFERROR(VLOOKUP(F57,СхемаОчков!$A$2:$B$40,2,0),0)</f>
        <v>0</v>
      </c>
      <c r="H57" s="42">
        <f>G57+E57</f>
        <v>7</v>
      </c>
      <c r="I57" s="14">
        <v>27</v>
      </c>
      <c r="J57" s="14">
        <f>_xlfn.IFERROR(VLOOKUP(I57,СхемаОчков!$A$2:$B$40,2,0),0)</f>
        <v>16</v>
      </c>
      <c r="K57" s="43">
        <f>H57+J57</f>
        <v>23</v>
      </c>
      <c r="L57" s="18">
        <v>0</v>
      </c>
      <c r="M57" s="18">
        <f>_xlfn.IFERROR(VLOOKUP(L57,СхемаОчков!$A$2:$B$40,2,0),0)</f>
        <v>0</v>
      </c>
      <c r="N57" s="44">
        <f>K57+M57</f>
        <v>23</v>
      </c>
      <c r="O57" s="27">
        <f>M57+K57-MIN(E57,G57,J57)</f>
        <v>23</v>
      </c>
      <c r="P57" s="27">
        <v>49</v>
      </c>
    </row>
    <row r="58" spans="2:16" ht="16.5" customHeight="1">
      <c r="B58" s="2">
        <v>50</v>
      </c>
      <c r="C58" s="11" t="s">
        <v>77</v>
      </c>
      <c r="D58" s="17">
        <v>31</v>
      </c>
      <c r="E58" s="40">
        <f>_xlfn.IFERROR(VLOOKUP(D58,СхемаОчков!$A$2:$B$40,2,0),0)</f>
        <v>12</v>
      </c>
      <c r="F58" s="16">
        <v>34</v>
      </c>
      <c r="G58" s="16">
        <f>_xlfn.IFERROR(VLOOKUP(F58,СхемаОчков!$A$2:$B$40,2,0),0)</f>
        <v>9</v>
      </c>
      <c r="H58" s="42">
        <f>G58+E58</f>
        <v>21</v>
      </c>
      <c r="I58" s="14">
        <v>0</v>
      </c>
      <c r="J58" s="14">
        <f>_xlfn.IFERROR(VLOOKUP(I58,СхемаОчков!$A$2:$B$40,2,0),0)</f>
        <v>0</v>
      </c>
      <c r="K58" s="43">
        <f>H58+J58</f>
        <v>21</v>
      </c>
      <c r="L58" s="18">
        <v>41</v>
      </c>
      <c r="M58" s="18">
        <f>_xlfn.IFERROR(VLOOKUP(L58,СхемаОчков!$A$2:$B$40,2,0),0)</f>
        <v>0</v>
      </c>
      <c r="N58" s="44">
        <f>K58+M58</f>
        <v>21</v>
      </c>
      <c r="O58" s="27">
        <f>M58+K58-MIN(E58,G58,J58)</f>
        <v>21</v>
      </c>
      <c r="P58" s="27">
        <v>50</v>
      </c>
    </row>
    <row r="59" spans="2:16" ht="16.5" customHeight="1">
      <c r="B59" s="2">
        <v>51</v>
      </c>
      <c r="C59" s="1" t="s">
        <v>117</v>
      </c>
      <c r="D59" s="17">
        <v>0</v>
      </c>
      <c r="E59" s="40">
        <f>_xlfn.IFERROR(VLOOKUP(D59,СхемаОчков!$A$2:$B$40,2,0),0)</f>
        <v>0</v>
      </c>
      <c r="F59" s="16">
        <v>0</v>
      </c>
      <c r="G59" s="16">
        <f>_xlfn.IFERROR(VLOOKUP(F59,СхемаОчков!$A$2:$B$40,2,0),0)</f>
        <v>0</v>
      </c>
      <c r="H59" s="42">
        <f>G59+E59</f>
        <v>0</v>
      </c>
      <c r="I59" s="14">
        <v>0</v>
      </c>
      <c r="J59" s="14">
        <f>_xlfn.IFERROR(VLOOKUP(I59,СхемаОчков!$A$2:$B$40,2,0),0)</f>
        <v>0</v>
      </c>
      <c r="K59" s="43">
        <f>H59+J59</f>
        <v>0</v>
      </c>
      <c r="L59" s="37">
        <v>23</v>
      </c>
      <c r="M59" s="37">
        <f>_xlfn.IFERROR(VLOOKUP(L59,СхемаОчков!$A$2:$B$40,2,0),0)</f>
        <v>20</v>
      </c>
      <c r="N59" s="44">
        <f>K59+M59</f>
        <v>20</v>
      </c>
      <c r="O59" s="27">
        <f>M59+K59-MIN(E59,G59,J59)</f>
        <v>20</v>
      </c>
      <c r="P59" s="27">
        <v>51</v>
      </c>
    </row>
    <row r="60" spans="2:16" ht="16.5" customHeight="1">
      <c r="B60" s="2">
        <v>52</v>
      </c>
      <c r="C60" s="1" t="s">
        <v>105</v>
      </c>
      <c r="D60" s="30">
        <v>0</v>
      </c>
      <c r="E60" s="40">
        <f>_xlfn.IFERROR(VLOOKUP(D60,СхемаОчков!$A$2:$B$40,2,0),0)</f>
        <v>0</v>
      </c>
      <c r="F60" s="31">
        <v>0</v>
      </c>
      <c r="G60" s="31">
        <f>_xlfn.IFERROR(VLOOKUP(F60,СхемаОчков!$A$2:$B$40,2,0),0)</f>
        <v>0</v>
      </c>
      <c r="H60" s="42">
        <f>G60+E60</f>
        <v>0</v>
      </c>
      <c r="I60" s="32">
        <v>35</v>
      </c>
      <c r="J60" s="32">
        <f>_xlfn.IFERROR(VLOOKUP(I60,СхемаОчков!$A$2:$B$40,2,0),0)</f>
        <v>8</v>
      </c>
      <c r="K60" s="43">
        <f>H60+J60</f>
        <v>8</v>
      </c>
      <c r="L60" s="37">
        <v>31</v>
      </c>
      <c r="M60" s="37">
        <f>_xlfn.IFERROR(VLOOKUP(L60,СхемаОчков!$A$2:$B$40,2,0),0)</f>
        <v>12</v>
      </c>
      <c r="N60" s="44">
        <f>K60+M60</f>
        <v>20</v>
      </c>
      <c r="O60" s="27">
        <f>M60+K60-MIN(E60,G60,J60)</f>
        <v>20</v>
      </c>
      <c r="P60" s="27">
        <v>52</v>
      </c>
    </row>
    <row r="61" spans="2:16" ht="16.5" customHeight="1">
      <c r="B61" s="2">
        <v>53</v>
      </c>
      <c r="C61" s="4" t="s">
        <v>102</v>
      </c>
      <c r="D61" s="30">
        <v>0</v>
      </c>
      <c r="E61" s="40">
        <f>_xlfn.IFERROR(VLOOKUP(D61,СхемаОчков!$A$2:$B$40,2,0),0)</f>
        <v>0</v>
      </c>
      <c r="F61" s="31">
        <v>0</v>
      </c>
      <c r="G61" s="31">
        <f>_xlfn.IFERROR(VLOOKUP(F61,СхемаОчков!$A$2:$B$40,2,0),0)</f>
        <v>0</v>
      </c>
      <c r="H61" s="42">
        <f>G61+E61</f>
        <v>0</v>
      </c>
      <c r="I61" s="32">
        <v>25</v>
      </c>
      <c r="J61" s="32">
        <f>_xlfn.IFERROR(VLOOKUP(I61,СхемаОчков!$A$2:$B$40,2,0),0)</f>
        <v>18</v>
      </c>
      <c r="K61" s="43">
        <f>H61+J61</f>
        <v>18</v>
      </c>
      <c r="L61" s="33">
        <v>38</v>
      </c>
      <c r="M61" s="33">
        <f>_xlfn.IFERROR(VLOOKUP(L61,СхемаОчков!$A$2:$B$40,2,0),0)</f>
        <v>2</v>
      </c>
      <c r="N61" s="44">
        <f>K61+M61</f>
        <v>20</v>
      </c>
      <c r="O61" s="27">
        <f>M61+K61-MIN(E61,G61,J61)</f>
        <v>20</v>
      </c>
      <c r="P61" s="27">
        <v>53</v>
      </c>
    </row>
    <row r="62" spans="2:16" ht="16.5" customHeight="1">
      <c r="B62" s="2">
        <v>54</v>
      </c>
      <c r="C62" s="6" t="s">
        <v>85</v>
      </c>
      <c r="D62" s="30">
        <v>0</v>
      </c>
      <c r="E62" s="40">
        <f>_xlfn.IFERROR(VLOOKUP(D62,СхемаОчков!$A$2:$B$40,2,0),0)</f>
        <v>0</v>
      </c>
      <c r="F62" s="31">
        <v>23</v>
      </c>
      <c r="G62" s="31">
        <f>_xlfn.IFERROR(VLOOKUP(F62,СхемаОчков!$A$2:$B$40,2,0),0)</f>
        <v>20</v>
      </c>
      <c r="H62" s="42">
        <f>G62+E62</f>
        <v>20</v>
      </c>
      <c r="I62" s="32">
        <v>0</v>
      </c>
      <c r="J62" s="32">
        <f>_xlfn.IFERROR(VLOOKUP(I62,СхемаОчков!$A$2:$B$40,2,0),0)</f>
        <v>0</v>
      </c>
      <c r="K62" s="43">
        <f>H62+J62</f>
        <v>20</v>
      </c>
      <c r="L62" s="33">
        <v>0</v>
      </c>
      <c r="M62" s="33">
        <f>_xlfn.IFERROR(VLOOKUP(L62,СхемаОчков!$A$2:$B$40,2,0),0)</f>
        <v>0</v>
      </c>
      <c r="N62" s="44">
        <f>K62+M62</f>
        <v>20</v>
      </c>
      <c r="O62" s="27">
        <f>M62+K62-MIN(E62,G62,J62)</f>
        <v>20</v>
      </c>
      <c r="P62" s="27">
        <v>54</v>
      </c>
    </row>
    <row r="63" spans="2:16" ht="16.5" customHeight="1">
      <c r="B63" s="2">
        <v>55</v>
      </c>
      <c r="C63" s="10" t="s">
        <v>54</v>
      </c>
      <c r="D63" s="30">
        <v>23</v>
      </c>
      <c r="E63" s="40">
        <f>_xlfn.IFERROR(VLOOKUP(D63,СхемаОчков!$A$2:$B$40,2,0),0)</f>
        <v>20</v>
      </c>
      <c r="F63" s="31">
        <v>0</v>
      </c>
      <c r="G63" s="31">
        <f>_xlfn.IFERROR(VLOOKUP(F63,СхемаОчков!$A$2:$B$40,2,0),0)</f>
        <v>0</v>
      </c>
      <c r="H63" s="42">
        <f>G63+E63</f>
        <v>20</v>
      </c>
      <c r="I63" s="32">
        <v>0</v>
      </c>
      <c r="J63" s="32">
        <f>_xlfn.IFERROR(VLOOKUP(I63,СхемаОчков!$A$2:$B$40,2,0),0)</f>
        <v>0</v>
      </c>
      <c r="K63" s="43">
        <f>H63+J63</f>
        <v>20</v>
      </c>
      <c r="L63" s="33">
        <v>0</v>
      </c>
      <c r="M63" s="33">
        <f>_xlfn.IFERROR(VLOOKUP(L63,СхемаОчков!$A$2:$B$40,2,0),0)</f>
        <v>0</v>
      </c>
      <c r="N63" s="44">
        <f>K63+M63</f>
        <v>20</v>
      </c>
      <c r="O63" s="27">
        <f>M63+K63-MIN(E63,G63,J63)</f>
        <v>20</v>
      </c>
      <c r="P63" s="27">
        <v>55</v>
      </c>
    </row>
    <row r="64" spans="2:16" ht="16.5" customHeight="1">
      <c r="B64" s="2">
        <v>56</v>
      </c>
      <c r="C64" s="4" t="s">
        <v>72</v>
      </c>
      <c r="D64" s="30">
        <v>34</v>
      </c>
      <c r="E64" s="40">
        <f>_xlfn.IFERROR(VLOOKUP(D64,СхемаОчков!$A$2:$B$40,2,0),0)</f>
        <v>9</v>
      </c>
      <c r="F64" s="31">
        <v>37</v>
      </c>
      <c r="G64" s="31">
        <f>_xlfn.IFERROR(VLOOKUP(F64,СхемаОчков!$A$2:$B$40,2,0),0)</f>
        <v>6</v>
      </c>
      <c r="H64" s="42">
        <f>G64+E64</f>
        <v>15</v>
      </c>
      <c r="I64" s="32">
        <v>32</v>
      </c>
      <c r="J64" s="32">
        <f>_xlfn.IFERROR(VLOOKUP(I64,СхемаОчков!$A$2:$B$40,2,0),0)</f>
        <v>11</v>
      </c>
      <c r="K64" s="43">
        <f>H64+J64</f>
        <v>26</v>
      </c>
      <c r="L64" s="33">
        <v>42</v>
      </c>
      <c r="M64" s="33">
        <f>_xlfn.IFERROR(VLOOKUP(L64,СхемаОчков!$A$2:$B$40,2,0),0)</f>
        <v>0</v>
      </c>
      <c r="N64" s="44">
        <f>K64+M64</f>
        <v>26</v>
      </c>
      <c r="O64" s="27">
        <f>M64+K64-MIN(E64,G64,J64)</f>
        <v>20</v>
      </c>
      <c r="P64" s="27">
        <v>56</v>
      </c>
    </row>
    <row r="65" spans="2:16" ht="16.5" customHeight="1">
      <c r="B65" s="2">
        <v>57</v>
      </c>
      <c r="C65" s="1" t="s">
        <v>118</v>
      </c>
      <c r="D65" s="30">
        <v>0</v>
      </c>
      <c r="E65" s="40">
        <f>_xlfn.IFERROR(VLOOKUP(D65,СхемаОчков!$A$2:$B$40,2,0),0)</f>
        <v>0</v>
      </c>
      <c r="F65" s="31">
        <v>0</v>
      </c>
      <c r="G65" s="31">
        <f>_xlfn.IFERROR(VLOOKUP(F65,СхемаОчков!$A$2:$B$40,2,0),0)</f>
        <v>0</v>
      </c>
      <c r="H65" s="42">
        <f>G65+E65</f>
        <v>0</v>
      </c>
      <c r="I65" s="32">
        <v>0</v>
      </c>
      <c r="J65" s="32">
        <f>_xlfn.IFERROR(VLOOKUP(I65,СхемаОчков!$A$2:$B$40,2,0),0)</f>
        <v>0</v>
      </c>
      <c r="K65" s="43">
        <f>H65+J65</f>
        <v>0</v>
      </c>
      <c r="L65" s="33">
        <v>24</v>
      </c>
      <c r="M65" s="33">
        <f>_xlfn.IFERROR(VLOOKUP(L65,СхемаОчков!$A$2:$B$40,2,0),0)</f>
        <v>19</v>
      </c>
      <c r="N65" s="44">
        <f>K65+M65</f>
        <v>19</v>
      </c>
      <c r="O65" s="27">
        <f>M65+K65-MIN(E65,G65,J65)</f>
        <v>19</v>
      </c>
      <c r="P65" s="27">
        <v>57</v>
      </c>
    </row>
    <row r="66" spans="2:16" ht="16.5" customHeight="1">
      <c r="B66" s="2">
        <v>58</v>
      </c>
      <c r="C66" s="4" t="s">
        <v>101</v>
      </c>
      <c r="D66" s="34">
        <v>0</v>
      </c>
      <c r="E66" s="40">
        <f>_xlfn.IFERROR(VLOOKUP(D66,СхемаОчков!$A$2:$B$40,2,0),0)</f>
        <v>0</v>
      </c>
      <c r="F66" s="35">
        <v>0</v>
      </c>
      <c r="G66" s="35">
        <f>_xlfn.IFERROR(VLOOKUP(F66,СхемаОчков!$A$2:$B$40,2,0),0)</f>
        <v>0</v>
      </c>
      <c r="H66" s="42">
        <f>G66+E66</f>
        <v>0</v>
      </c>
      <c r="I66" s="36">
        <v>26</v>
      </c>
      <c r="J66" s="36">
        <f>_xlfn.IFERROR(VLOOKUP(I66,СхемаОчков!$A$2:$B$40,2,0),0)</f>
        <v>17</v>
      </c>
      <c r="K66" s="43">
        <f>H66+J66</f>
        <v>17</v>
      </c>
      <c r="L66" s="37">
        <v>46</v>
      </c>
      <c r="M66" s="37">
        <f>_xlfn.IFERROR(VLOOKUP(L66,СхемаОчков!$A$2:$B$40,2,0),0)</f>
        <v>0</v>
      </c>
      <c r="N66" s="44">
        <f>K66+M66</f>
        <v>17</v>
      </c>
      <c r="O66" s="27">
        <f>M66+K66-MIN(E66,G66,J66)</f>
        <v>17</v>
      </c>
      <c r="P66" s="27">
        <v>58</v>
      </c>
    </row>
    <row r="67" spans="2:16" ht="16.5" customHeight="1">
      <c r="B67" s="2">
        <v>59</v>
      </c>
      <c r="C67" s="4" t="s">
        <v>73</v>
      </c>
      <c r="D67" s="34">
        <v>29</v>
      </c>
      <c r="E67" s="40">
        <f>_xlfn.IFERROR(VLOOKUP(D67,СхемаОчков!$A$2:$B$40,2,0),0)</f>
        <v>14</v>
      </c>
      <c r="F67" s="35">
        <v>0</v>
      </c>
      <c r="G67" s="35">
        <f>_xlfn.IFERROR(VLOOKUP(F67,СхемаОчков!$A$2:$B$40,2,0),0)</f>
        <v>0</v>
      </c>
      <c r="H67" s="42">
        <f>G67+E67</f>
        <v>14</v>
      </c>
      <c r="I67" s="36">
        <v>0</v>
      </c>
      <c r="J67" s="36">
        <f>_xlfn.IFERROR(VLOOKUP(I67,СхемаОчков!$A$2:$B$40,2,0),0)</f>
        <v>0</v>
      </c>
      <c r="K67" s="43">
        <f>H67+J67</f>
        <v>14</v>
      </c>
      <c r="L67" s="37">
        <v>0</v>
      </c>
      <c r="M67" s="37">
        <f>_xlfn.IFERROR(VLOOKUP(L67,СхемаОчков!$A$2:$B$40,2,0),0)</f>
        <v>0</v>
      </c>
      <c r="N67" s="44">
        <f>K67+M67</f>
        <v>14</v>
      </c>
      <c r="O67" s="27">
        <f>M67+K67-MIN(E67,G67,J67)</f>
        <v>14</v>
      </c>
      <c r="P67" s="27">
        <v>59</v>
      </c>
    </row>
    <row r="68" spans="2:16" ht="16.5" customHeight="1">
      <c r="B68" s="2">
        <v>60</v>
      </c>
      <c r="C68" s="1" t="s">
        <v>80</v>
      </c>
      <c r="D68" s="34">
        <v>32</v>
      </c>
      <c r="E68" s="40">
        <f>_xlfn.IFERROR(VLOOKUP(D68,СхемаОчков!$A$2:$B$40,2,0),0)</f>
        <v>11</v>
      </c>
      <c r="F68" s="35">
        <v>0</v>
      </c>
      <c r="G68" s="35">
        <f>_xlfn.IFERROR(VLOOKUP(F68,СхемаОчков!$A$2:$B$40,2,0),0)</f>
        <v>0</v>
      </c>
      <c r="H68" s="42">
        <f>G68+E68</f>
        <v>11</v>
      </c>
      <c r="I68" s="36">
        <v>0</v>
      </c>
      <c r="J68" s="36">
        <f>_xlfn.IFERROR(VLOOKUP(I68,СхемаОчков!$A$2:$B$40,2,0),0)</f>
        <v>0</v>
      </c>
      <c r="K68" s="43">
        <f>H68+J68</f>
        <v>11</v>
      </c>
      <c r="L68" s="37">
        <v>0</v>
      </c>
      <c r="M68" s="37">
        <f>_xlfn.IFERROR(VLOOKUP(L68,СхемаОчков!$A$2:$B$40,2,0),0)</f>
        <v>0</v>
      </c>
      <c r="N68" s="44">
        <f>K68+M68</f>
        <v>11</v>
      </c>
      <c r="O68" s="27">
        <f>M68+K68-MIN(E68,G68,J68)</f>
        <v>11</v>
      </c>
      <c r="P68" s="27">
        <v>60</v>
      </c>
    </row>
    <row r="69" spans="2:16" ht="16.5" customHeight="1">
      <c r="B69" s="2">
        <v>61</v>
      </c>
      <c r="C69" s="1" t="s">
        <v>114</v>
      </c>
      <c r="D69" s="34">
        <v>0</v>
      </c>
      <c r="E69" s="40">
        <f>_xlfn.IFERROR(VLOOKUP(D69,СхемаОчков!$A$2:$B$40,2,0),0)</f>
        <v>0</v>
      </c>
      <c r="F69" s="35">
        <v>0</v>
      </c>
      <c r="G69" s="35">
        <f>_xlfn.IFERROR(VLOOKUP(F69,СхемаОчков!$A$2:$B$40,2,0),0)</f>
        <v>0</v>
      </c>
      <c r="H69" s="42">
        <f>G69+E69</f>
        <v>0</v>
      </c>
      <c r="I69" s="36">
        <v>0</v>
      </c>
      <c r="J69" s="36">
        <f>_xlfn.IFERROR(VLOOKUP(I69,СхемаОчков!$A$2:$B$40,2,0),0)</f>
        <v>0</v>
      </c>
      <c r="K69" s="43">
        <f>H69+J69</f>
        <v>0</v>
      </c>
      <c r="L69" s="37">
        <v>33</v>
      </c>
      <c r="M69" s="37">
        <f>_xlfn.IFERROR(VLOOKUP(L69,СхемаОчков!$A$2:$B$40,2,0),0)</f>
        <v>10</v>
      </c>
      <c r="N69" s="44">
        <f>K69+M69</f>
        <v>10</v>
      </c>
      <c r="O69" s="27">
        <f>M69+K69-MIN(E69,G69,J69)</f>
        <v>10</v>
      </c>
      <c r="P69" s="27">
        <v>61</v>
      </c>
    </row>
    <row r="70" spans="2:16" ht="16.5" customHeight="1">
      <c r="B70" s="2">
        <v>62</v>
      </c>
      <c r="C70" s="1" t="s">
        <v>115</v>
      </c>
      <c r="D70" s="34">
        <v>0</v>
      </c>
      <c r="E70" s="40">
        <f>_xlfn.IFERROR(VLOOKUP(D70,СхемаОчков!$A$2:$B$40,2,0),0)</f>
        <v>0</v>
      </c>
      <c r="F70" s="35">
        <v>0</v>
      </c>
      <c r="G70" s="35">
        <f>_xlfn.IFERROR(VLOOKUP(F70,СхемаОчков!$A$2:$B$40,2,0),0)</f>
        <v>0</v>
      </c>
      <c r="H70" s="42">
        <f>G70+E70</f>
        <v>0</v>
      </c>
      <c r="I70" s="36">
        <v>0</v>
      </c>
      <c r="J70" s="36">
        <f>_xlfn.IFERROR(VLOOKUP(I70,СхемаОчков!$A$2:$B$40,2,0),0)</f>
        <v>0</v>
      </c>
      <c r="K70" s="43">
        <f>H70+J70</f>
        <v>0</v>
      </c>
      <c r="L70" s="37">
        <v>35</v>
      </c>
      <c r="M70" s="37">
        <f>_xlfn.IFERROR(VLOOKUP(L70,СхемаОчков!$A$2:$B$40,2,0),0)</f>
        <v>8</v>
      </c>
      <c r="N70" s="44">
        <f>K70+M70</f>
        <v>8</v>
      </c>
      <c r="O70" s="27">
        <f>M70+K70-MIN(E70,G70,J70)</f>
        <v>8</v>
      </c>
      <c r="P70" s="27">
        <v>62</v>
      </c>
    </row>
    <row r="71" spans="2:16" ht="16.5" customHeight="1">
      <c r="B71" s="2">
        <v>63</v>
      </c>
      <c r="C71" s="1" t="s">
        <v>106</v>
      </c>
      <c r="D71" s="34">
        <v>0</v>
      </c>
      <c r="E71" s="40">
        <f>_xlfn.IFERROR(VLOOKUP(D71,СхемаОчков!$A$2:$B$40,2,0),0)</f>
        <v>0</v>
      </c>
      <c r="F71" s="35">
        <v>0</v>
      </c>
      <c r="G71" s="35">
        <f>_xlfn.IFERROR(VLOOKUP(F71,СхемаОчков!$A$2:$B$40,2,0),0)</f>
        <v>0</v>
      </c>
      <c r="H71" s="42">
        <f>G71+E71</f>
        <v>0</v>
      </c>
      <c r="I71" s="36">
        <v>36</v>
      </c>
      <c r="J71" s="36">
        <f>_xlfn.IFERROR(VLOOKUP(I71,СхемаОчков!$A$2:$B$40,2,0),0)</f>
        <v>7</v>
      </c>
      <c r="K71" s="43">
        <f>H71+J71</f>
        <v>7</v>
      </c>
      <c r="L71" s="37">
        <v>0</v>
      </c>
      <c r="M71" s="37">
        <f>_xlfn.IFERROR(VLOOKUP(L71,СхемаОчков!$A$2:$B$40,2,0),0)</f>
        <v>0</v>
      </c>
      <c r="N71" s="44">
        <f>K71+M71</f>
        <v>7</v>
      </c>
      <c r="O71" s="27">
        <f>M71+K71-MIN(E71,G71,J71)</f>
        <v>7</v>
      </c>
      <c r="P71" s="27">
        <v>63</v>
      </c>
    </row>
    <row r="72" spans="2:16" ht="16.5" customHeight="1">
      <c r="B72" s="2">
        <v>64</v>
      </c>
      <c r="C72" s="1" t="s">
        <v>112</v>
      </c>
      <c r="D72" s="17">
        <v>0</v>
      </c>
      <c r="E72" s="40">
        <f>_xlfn.IFERROR(VLOOKUP(D72,СхемаОчков!$A$2:$B$40,2,0),0)</f>
        <v>0</v>
      </c>
      <c r="F72" s="16">
        <v>0</v>
      </c>
      <c r="G72" s="16">
        <f>_xlfn.IFERROR(VLOOKUP(F72,СхемаОчков!$A$2:$B$40,2,0),0)</f>
        <v>0</v>
      </c>
      <c r="H72" s="42">
        <f>G72+E72</f>
        <v>0</v>
      </c>
      <c r="I72" s="14">
        <v>0</v>
      </c>
      <c r="J72" s="14">
        <f>_xlfn.IFERROR(VLOOKUP(I72,СхемаОчков!$A$2:$B$40,2,0),0)</f>
        <v>0</v>
      </c>
      <c r="K72" s="43">
        <f>H72+J72</f>
        <v>0</v>
      </c>
      <c r="L72" s="18">
        <v>37</v>
      </c>
      <c r="M72" s="18">
        <f>_xlfn.IFERROR(VLOOKUP(L72,СхемаОчков!$A$2:$B$40,2,0),0)</f>
        <v>6</v>
      </c>
      <c r="N72" s="44">
        <f>K72+M72</f>
        <v>6</v>
      </c>
      <c r="O72" s="27">
        <f>M72+K72-MIN(E72,G72,J72)</f>
        <v>6</v>
      </c>
      <c r="P72" s="27">
        <v>64</v>
      </c>
    </row>
    <row r="73" spans="2:16" ht="16.5" customHeight="1">
      <c r="B73" s="2">
        <v>65</v>
      </c>
      <c r="C73" s="6" t="s">
        <v>70</v>
      </c>
      <c r="D73" s="34">
        <v>37</v>
      </c>
      <c r="E73" s="40">
        <f>_xlfn.IFERROR(VLOOKUP(D73,СхемаОчков!$A$2:$B$40,2,0),0)</f>
        <v>6</v>
      </c>
      <c r="F73" s="35">
        <v>0</v>
      </c>
      <c r="G73" s="35">
        <f>_xlfn.IFERROR(VLOOKUP(F73,СхемаОчков!$A$2:$B$40,2,0),0)</f>
        <v>0</v>
      </c>
      <c r="H73" s="42">
        <f>G73+E73</f>
        <v>6</v>
      </c>
      <c r="I73" s="36">
        <v>0</v>
      </c>
      <c r="J73" s="36">
        <f>_xlfn.IFERROR(VLOOKUP(I73,СхемаОчков!$A$2:$B$40,2,0),0)</f>
        <v>0</v>
      </c>
      <c r="K73" s="43">
        <f>H73+J73</f>
        <v>6</v>
      </c>
      <c r="L73" s="37">
        <v>0</v>
      </c>
      <c r="M73" s="37">
        <f>_xlfn.IFERROR(VLOOKUP(L73,СхемаОчков!$A$2:$B$40,2,0),0)</f>
        <v>0</v>
      </c>
      <c r="N73" s="44">
        <f>K73+M73</f>
        <v>6</v>
      </c>
      <c r="O73" s="27">
        <f>M73+K73-MIN(E73,G73,J73)</f>
        <v>6</v>
      </c>
      <c r="P73" s="27">
        <v>65</v>
      </c>
    </row>
    <row r="74" spans="2:16" ht="16.5" customHeight="1">
      <c r="B74" s="2">
        <v>66</v>
      </c>
      <c r="C74" s="4" t="s">
        <v>96</v>
      </c>
      <c r="D74" s="34">
        <v>0</v>
      </c>
      <c r="E74" s="40">
        <f>_xlfn.IFERROR(VLOOKUP(D74,СхемаОчков!$A$2:$B$40,2,0),0)</f>
        <v>0</v>
      </c>
      <c r="F74" s="35">
        <v>38</v>
      </c>
      <c r="G74" s="35">
        <f>_xlfn.IFERROR(VLOOKUP(F74,СхемаОчков!$A$2:$B$40,2,0),0)</f>
        <v>2</v>
      </c>
      <c r="H74" s="42">
        <f>G74+E74</f>
        <v>2</v>
      </c>
      <c r="I74" s="36">
        <v>0</v>
      </c>
      <c r="J74" s="36">
        <f>_xlfn.IFERROR(VLOOKUP(I74,СхемаОчков!$A$2:$B$40,2,0),0)</f>
        <v>0</v>
      </c>
      <c r="K74" s="43">
        <f>H74+J74</f>
        <v>2</v>
      </c>
      <c r="L74" s="37">
        <v>43</v>
      </c>
      <c r="M74" s="37">
        <f>_xlfn.IFERROR(VLOOKUP(L74,СхемаОчков!$A$2:$B$40,2,0),0)</f>
        <v>0</v>
      </c>
      <c r="N74" s="44">
        <f>K74+M74</f>
        <v>2</v>
      </c>
      <c r="O74" s="27">
        <f>M74+K74-MIN(E74,G74,J74)</f>
        <v>2</v>
      </c>
      <c r="P74" s="27">
        <v>66</v>
      </c>
    </row>
    <row r="75" spans="2:16" ht="16.5" customHeight="1">
      <c r="B75" s="2">
        <v>67</v>
      </c>
      <c r="C75" s="1" t="s">
        <v>107</v>
      </c>
      <c r="D75" s="34">
        <v>0</v>
      </c>
      <c r="E75" s="40">
        <f>_xlfn.IFERROR(VLOOKUP(D75,СхемаОчков!$A$2:$B$40,2,0),0)</f>
        <v>0</v>
      </c>
      <c r="F75" s="35">
        <v>0</v>
      </c>
      <c r="G75" s="35">
        <f>_xlfn.IFERROR(VLOOKUP(F75,СхемаОчков!$A$2:$B$40,2,0),0)</f>
        <v>0</v>
      </c>
      <c r="H75" s="42">
        <f>G75+E75</f>
        <v>0</v>
      </c>
      <c r="I75" s="36">
        <v>38</v>
      </c>
      <c r="J75" s="36">
        <f>_xlfn.IFERROR(VLOOKUP(I75,СхемаОчков!$A$2:$B$40,2,0),0)</f>
        <v>2</v>
      </c>
      <c r="K75" s="43">
        <f>H75+J75</f>
        <v>2</v>
      </c>
      <c r="L75" s="37">
        <v>40</v>
      </c>
      <c r="M75" s="37">
        <f>_xlfn.IFERROR(VLOOKUP(L75,СхемаОчков!$A$2:$B$40,2,0),0)</f>
        <v>0</v>
      </c>
      <c r="N75" s="44">
        <f>K75+M75</f>
        <v>2</v>
      </c>
      <c r="O75" s="27">
        <f>M75+K75-MIN(E75,G75,J75)</f>
        <v>2</v>
      </c>
      <c r="P75" s="27">
        <v>67</v>
      </c>
    </row>
    <row r="76" spans="2:16" ht="16.5" customHeight="1">
      <c r="B76" s="2">
        <v>68</v>
      </c>
      <c r="C76" s="1" t="s">
        <v>113</v>
      </c>
      <c r="D76" s="45">
        <v>0</v>
      </c>
      <c r="E76" s="40">
        <f>_xlfn.IFERROR(VLOOKUP(D76,СхемаОчков!$A$2:$B$40,2,0),0)</f>
        <v>0</v>
      </c>
      <c r="F76" s="46">
        <v>0</v>
      </c>
      <c r="G76" s="46">
        <f>_xlfn.IFERROR(VLOOKUP(F76,СхемаОчков!$A$2:$B$40,2,0),0)</f>
        <v>0</v>
      </c>
      <c r="H76" s="42">
        <f>G76+E76</f>
        <v>0</v>
      </c>
      <c r="I76" s="47">
        <v>0</v>
      </c>
      <c r="J76" s="47">
        <f>_xlfn.IFERROR(VLOOKUP(I76,СхемаОчков!$A$2:$B$40,2,0),0)</f>
        <v>0</v>
      </c>
      <c r="K76" s="43">
        <f>H76+J76</f>
        <v>0</v>
      </c>
      <c r="L76" s="48">
        <v>39</v>
      </c>
      <c r="M76" s="48">
        <f>_xlfn.IFERROR(VLOOKUP(L76,СхемаОчков!$A$2:$B$40,2,0),0)</f>
        <v>1</v>
      </c>
      <c r="N76" s="44">
        <f>K76+M76</f>
        <v>1</v>
      </c>
      <c r="O76" s="27">
        <f>M76+K76-MIN(E76,G76,J76)</f>
        <v>1</v>
      </c>
      <c r="P76" s="27">
        <v>68</v>
      </c>
    </row>
    <row r="77" spans="2:16" ht="16.5" customHeight="1">
      <c r="B77" s="2">
        <v>69</v>
      </c>
      <c r="C77" s="10" t="s">
        <v>76</v>
      </c>
      <c r="D77" s="45">
        <v>39</v>
      </c>
      <c r="E77" s="40">
        <f>_xlfn.IFERROR(VLOOKUP(D77,СхемаОчков!$A$2:$B$40,2,0),0)</f>
        <v>1</v>
      </c>
      <c r="F77" s="46">
        <v>0</v>
      </c>
      <c r="G77" s="46">
        <f>_xlfn.IFERROR(VLOOKUP(F77,СхемаОчков!$A$2:$B$40,2,0),0)</f>
        <v>0</v>
      </c>
      <c r="H77" s="42">
        <f>G77+E77</f>
        <v>1</v>
      </c>
      <c r="I77" s="47">
        <v>0</v>
      </c>
      <c r="J77" s="47">
        <f>_xlfn.IFERROR(VLOOKUP(I77,СхемаОчков!$A$2:$B$40,2,0),0)</f>
        <v>0</v>
      </c>
      <c r="K77" s="43">
        <f>H77+J77</f>
        <v>1</v>
      </c>
      <c r="L77" s="48">
        <v>0</v>
      </c>
      <c r="M77" s="48">
        <f>_xlfn.IFERROR(VLOOKUP(L77,СхемаОчков!$A$2:$B$40,2,0),0)</f>
        <v>0</v>
      </c>
      <c r="N77" s="44">
        <f>K77+M77</f>
        <v>1</v>
      </c>
      <c r="O77" s="27">
        <f>M77+K77-MIN(E77,G77,J77)</f>
        <v>1</v>
      </c>
      <c r="P77" s="27">
        <v>69</v>
      </c>
    </row>
    <row r="78" spans="2:16" ht="16.5" customHeight="1">
      <c r="B78" s="2">
        <v>70</v>
      </c>
      <c r="C78" s="1" t="s">
        <v>108</v>
      </c>
      <c r="D78" s="49">
        <v>0</v>
      </c>
      <c r="E78" s="40">
        <f>_xlfn.IFERROR(VLOOKUP(D78,СхемаОчков!$A$2:$B$40,2,0),0)</f>
        <v>0</v>
      </c>
      <c r="F78" s="50">
        <v>0</v>
      </c>
      <c r="G78" s="50">
        <f>_xlfn.IFERROR(VLOOKUP(F78,СхемаОчков!$A$2:$B$40,2,0),0)</f>
        <v>0</v>
      </c>
      <c r="H78" s="42">
        <f>G78+E78</f>
        <v>0</v>
      </c>
      <c r="I78" s="51">
        <v>39</v>
      </c>
      <c r="J78" s="51">
        <f>_xlfn.IFERROR(VLOOKUP(I78,СхемаОчков!$A$2:$B$40,2,0),0)</f>
        <v>1</v>
      </c>
      <c r="K78" s="43">
        <f>H78+J78</f>
        <v>1</v>
      </c>
      <c r="L78" s="52">
        <v>0</v>
      </c>
      <c r="M78" s="52">
        <f>_xlfn.IFERROR(VLOOKUP(L78,СхемаОчков!$A$2:$B$40,2,0),0)</f>
        <v>0</v>
      </c>
      <c r="N78" s="44">
        <f>K78+M78</f>
        <v>1</v>
      </c>
      <c r="O78" s="27">
        <f>M78+K78-MIN(E78,G78,J78)</f>
        <v>1</v>
      </c>
      <c r="P78" s="27">
        <v>70</v>
      </c>
    </row>
    <row r="79" spans="2:16" ht="16.5" customHeight="1">
      <c r="B79" s="2">
        <v>71</v>
      </c>
      <c r="C79" s="9" t="s">
        <v>90</v>
      </c>
      <c r="D79" s="49">
        <v>0</v>
      </c>
      <c r="E79" s="40">
        <f>_xlfn.IFERROR(VLOOKUP(D79,СхемаОчков!$A$2:$B$40,2,0),0)</f>
        <v>0</v>
      </c>
      <c r="F79" s="50">
        <v>39</v>
      </c>
      <c r="G79" s="50">
        <f>_xlfn.IFERROR(VLOOKUP(F79,СхемаОчков!$A$2:$B$40,2,0),0)</f>
        <v>1</v>
      </c>
      <c r="H79" s="42">
        <f>G79+E79</f>
        <v>1</v>
      </c>
      <c r="I79" s="51">
        <v>43</v>
      </c>
      <c r="J79" s="51">
        <f>_xlfn.IFERROR(VLOOKUP(I79,СхемаОчков!$A$2:$B$40,2,0),0)</f>
        <v>0</v>
      </c>
      <c r="K79" s="43">
        <f>H79+J79</f>
        <v>1</v>
      </c>
      <c r="L79" s="52">
        <v>0</v>
      </c>
      <c r="M79" s="52">
        <f>_xlfn.IFERROR(VLOOKUP(L79,СхемаОчков!$A$2:$B$40,2,0),0)</f>
        <v>0</v>
      </c>
      <c r="N79" s="44">
        <f>K79+M79</f>
        <v>1</v>
      </c>
      <c r="O79" s="27">
        <f>M79+K79-MIN(E79,G79,J79)</f>
        <v>1</v>
      </c>
      <c r="P79" s="27">
        <v>71</v>
      </c>
    </row>
    <row r="81" spans="1:19" s="59" customFormat="1" ht="21" customHeight="1">
      <c r="A81" s="67" t="s">
        <v>120</v>
      </c>
      <c r="B81" s="68"/>
      <c r="C81" s="68"/>
      <c r="D81" s="68"/>
      <c r="E81" s="69"/>
      <c r="F81" s="61"/>
      <c r="G81" s="61"/>
      <c r="H81" s="61"/>
      <c r="I81" s="61"/>
      <c r="J81" s="61"/>
      <c r="K81" s="61"/>
      <c r="L81" s="70" t="s">
        <v>121</v>
      </c>
      <c r="M81" s="68"/>
      <c r="N81" s="68"/>
      <c r="O81" s="68"/>
      <c r="P81" s="68"/>
      <c r="Q81" s="58"/>
      <c r="R81" s="58"/>
      <c r="S81" s="58"/>
    </row>
    <row r="82" spans="1:19" s="59" customFormat="1" ht="42.75" customHeight="1">
      <c r="A82" s="68"/>
      <c r="B82" s="68"/>
      <c r="C82" s="68"/>
      <c r="D82" s="68"/>
      <c r="E82" s="69"/>
      <c r="F82" s="62"/>
      <c r="G82" s="62"/>
      <c r="H82" s="62"/>
      <c r="I82" s="62"/>
      <c r="J82" s="62"/>
      <c r="K82" s="62"/>
      <c r="L82" s="68"/>
      <c r="M82" s="68"/>
      <c r="N82" s="68"/>
      <c r="O82" s="68"/>
      <c r="P82" s="68"/>
      <c r="Q82" s="60"/>
      <c r="R82" s="60"/>
      <c r="S82" s="60"/>
    </row>
    <row r="83" spans="1:19" s="59" customFormat="1" ht="21" customHeight="1">
      <c r="A83" s="63"/>
      <c r="B83" s="63"/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0"/>
      <c r="R83" s="60"/>
      <c r="S83" s="60"/>
    </row>
    <row r="84" spans="1:19" s="59" customFormat="1" ht="21" customHeight="1">
      <c r="A84" s="71" t="s">
        <v>122</v>
      </c>
      <c r="B84" s="72"/>
      <c r="C84" s="72"/>
      <c r="D84" s="72"/>
      <c r="E84" s="72"/>
      <c r="F84" s="64"/>
      <c r="G84" s="64"/>
      <c r="H84" s="64"/>
      <c r="I84" s="64"/>
      <c r="J84" s="64"/>
      <c r="K84" s="64"/>
      <c r="L84" s="73" t="s">
        <v>123</v>
      </c>
      <c r="M84" s="73"/>
      <c r="N84" s="73"/>
      <c r="O84" s="73"/>
      <c r="P84" s="73"/>
      <c r="Q84" s="60"/>
      <c r="R84" s="60"/>
      <c r="S84" s="60"/>
    </row>
    <row r="85" spans="1:19" s="59" customFormat="1" ht="21" customHeight="1">
      <c r="A85" s="72"/>
      <c r="B85" s="72"/>
      <c r="C85" s="72"/>
      <c r="D85" s="72"/>
      <c r="E85" s="72"/>
      <c r="F85" s="62"/>
      <c r="G85" s="62"/>
      <c r="H85" s="62"/>
      <c r="I85" s="62"/>
      <c r="J85" s="62"/>
      <c r="K85" s="62"/>
      <c r="L85" s="73"/>
      <c r="M85" s="73"/>
      <c r="N85" s="73"/>
      <c r="O85" s="73"/>
      <c r="P85" s="73"/>
      <c r="Q85" s="60"/>
      <c r="R85" s="60"/>
      <c r="S85" s="60"/>
    </row>
  </sheetData>
  <sheetProtection/>
  <mergeCells count="14">
    <mergeCell ref="D7:E7"/>
    <mergeCell ref="F7:H7"/>
    <mergeCell ref="I7:K7"/>
    <mergeCell ref="L7:N7"/>
    <mergeCell ref="A81:E82"/>
    <mergeCell ref="L81:P82"/>
    <mergeCell ref="A84:E85"/>
    <mergeCell ref="L84:P85"/>
    <mergeCell ref="D5:F5"/>
    <mergeCell ref="D2:P3"/>
    <mergeCell ref="M5:P5"/>
    <mergeCell ref="P7:P8"/>
    <mergeCell ref="B7:B8"/>
    <mergeCell ref="C7:C8"/>
  </mergeCells>
  <printOptions/>
  <pageMargins left="0.7" right="0.7" top="0.75" bottom="0.75" header="0.3" footer="0.3"/>
  <pageSetup fitToHeight="2" fitToWidth="1" horizontalDpi="600" verticalDpi="600" orientation="landscape" paperSize="9" scale="6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0"/>
  <sheetViews>
    <sheetView zoomScalePageLayoutView="0" workbookViewId="0" topLeftCell="A7">
      <selection activeCell="A40" sqref="A40"/>
    </sheetView>
  </sheetViews>
  <sheetFormatPr defaultColWidth="9.00390625" defaultRowHeight="12.75"/>
  <sheetData>
    <row r="1" spans="1:2" ht="12.75">
      <c r="A1" s="17" t="s">
        <v>2</v>
      </c>
      <c r="B1" s="17" t="s">
        <v>1</v>
      </c>
    </row>
    <row r="2" spans="1:2" ht="12.75">
      <c r="A2">
        <v>1</v>
      </c>
      <c r="B2">
        <v>61</v>
      </c>
    </row>
    <row r="3" spans="1:2" ht="12.75">
      <c r="A3">
        <v>2</v>
      </c>
      <c r="B3">
        <v>55</v>
      </c>
    </row>
    <row r="4" spans="1:2" ht="12.75">
      <c r="A4">
        <v>3</v>
      </c>
      <c r="B4">
        <v>50</v>
      </c>
    </row>
    <row r="5" spans="1:2" ht="12.75">
      <c r="A5">
        <v>4</v>
      </c>
      <c r="B5">
        <v>45</v>
      </c>
    </row>
    <row r="6" spans="1:2" ht="12.75">
      <c r="A6">
        <v>5</v>
      </c>
      <c r="B6">
        <v>43</v>
      </c>
    </row>
    <row r="7" spans="1:2" ht="12.75">
      <c r="A7">
        <v>6</v>
      </c>
      <c r="B7">
        <v>40</v>
      </c>
    </row>
    <row r="8" spans="1:2" ht="12.75">
      <c r="A8">
        <v>7</v>
      </c>
      <c r="B8">
        <v>37</v>
      </c>
    </row>
    <row r="9" spans="1:2" ht="12.75">
      <c r="A9">
        <v>8</v>
      </c>
      <c r="B9">
        <v>35</v>
      </c>
    </row>
    <row r="10" spans="1:2" ht="12.75">
      <c r="A10">
        <v>9</v>
      </c>
      <c r="B10">
        <v>34</v>
      </c>
    </row>
    <row r="11" spans="1:2" ht="12.75">
      <c r="A11">
        <v>10</v>
      </c>
      <c r="B11">
        <v>33</v>
      </c>
    </row>
    <row r="12" spans="1:2" ht="12.75">
      <c r="A12">
        <v>11</v>
      </c>
      <c r="B12">
        <v>32</v>
      </c>
    </row>
    <row r="13" spans="1:2" ht="12.75">
      <c r="A13">
        <v>12</v>
      </c>
      <c r="B13">
        <v>31</v>
      </c>
    </row>
    <row r="14" spans="1:2" ht="12.75">
      <c r="A14">
        <v>13</v>
      </c>
      <c r="B14">
        <v>30</v>
      </c>
    </row>
    <row r="15" spans="1:2" ht="12.75">
      <c r="A15">
        <v>14</v>
      </c>
      <c r="B15">
        <v>29</v>
      </c>
    </row>
    <row r="16" spans="1:2" ht="12.75">
      <c r="A16">
        <v>15</v>
      </c>
      <c r="B16">
        <v>28</v>
      </c>
    </row>
    <row r="17" spans="1:2" ht="12.75">
      <c r="A17">
        <v>16</v>
      </c>
      <c r="B17">
        <v>27</v>
      </c>
    </row>
    <row r="18" spans="1:2" ht="12.75">
      <c r="A18">
        <v>17</v>
      </c>
      <c r="B18">
        <v>26</v>
      </c>
    </row>
    <row r="19" spans="1:2" ht="12.75">
      <c r="A19">
        <v>18</v>
      </c>
      <c r="B19">
        <v>25</v>
      </c>
    </row>
    <row r="20" spans="1:2" ht="12.75">
      <c r="A20">
        <v>19</v>
      </c>
      <c r="B20">
        <v>24</v>
      </c>
    </row>
    <row r="21" spans="1:2" ht="12.75">
      <c r="A21">
        <v>20</v>
      </c>
      <c r="B21">
        <v>23</v>
      </c>
    </row>
    <row r="22" spans="1:2" ht="12.75">
      <c r="A22">
        <v>21</v>
      </c>
      <c r="B22">
        <v>22</v>
      </c>
    </row>
    <row r="23" spans="1:2" ht="12.75">
      <c r="A23">
        <v>22</v>
      </c>
      <c r="B23">
        <v>21</v>
      </c>
    </row>
    <row r="24" spans="1:2" ht="12.75">
      <c r="A24">
        <v>23</v>
      </c>
      <c r="B24">
        <v>20</v>
      </c>
    </row>
    <row r="25" spans="1:2" ht="12.75">
      <c r="A25">
        <v>24</v>
      </c>
      <c r="B25">
        <v>19</v>
      </c>
    </row>
    <row r="26" spans="1:2" ht="12.75">
      <c r="A26">
        <v>25</v>
      </c>
      <c r="B26">
        <v>18</v>
      </c>
    </row>
    <row r="27" spans="1:2" ht="12.75">
      <c r="A27">
        <v>26</v>
      </c>
      <c r="B27">
        <v>17</v>
      </c>
    </row>
    <row r="28" spans="1:2" ht="12.75">
      <c r="A28">
        <v>27</v>
      </c>
      <c r="B28">
        <v>16</v>
      </c>
    </row>
    <row r="29" spans="1:2" ht="12.75">
      <c r="A29">
        <v>28</v>
      </c>
      <c r="B29">
        <v>15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13</v>
      </c>
    </row>
    <row r="32" spans="1:2" ht="12.75">
      <c r="A32">
        <v>31</v>
      </c>
      <c r="B32">
        <v>12</v>
      </c>
    </row>
    <row r="33" spans="1:2" ht="12.75">
      <c r="A33">
        <v>32</v>
      </c>
      <c r="B33">
        <v>11</v>
      </c>
    </row>
    <row r="34" spans="1:2" ht="12.75">
      <c r="A34">
        <v>33</v>
      </c>
      <c r="B34">
        <v>10</v>
      </c>
    </row>
    <row r="35" spans="1:2" ht="12.75">
      <c r="A35">
        <v>34</v>
      </c>
      <c r="B35">
        <v>9</v>
      </c>
    </row>
    <row r="36" spans="1:2" ht="12.75">
      <c r="A36">
        <v>35</v>
      </c>
      <c r="B36">
        <v>8</v>
      </c>
    </row>
    <row r="37" spans="1:2" ht="12.75">
      <c r="A37">
        <v>36</v>
      </c>
      <c r="B37">
        <v>7</v>
      </c>
    </row>
    <row r="38" spans="1:2" ht="12.75">
      <c r="A38">
        <v>37</v>
      </c>
      <c r="B38">
        <v>6</v>
      </c>
    </row>
    <row r="39" spans="1:2" ht="12.75">
      <c r="A39">
        <v>38</v>
      </c>
      <c r="B39">
        <v>2</v>
      </c>
    </row>
    <row r="40" spans="1:2" ht="12.75">
      <c r="A40">
        <v>39</v>
      </c>
      <c r="B4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Praa</dc:creator>
  <cp:keywords/>
  <dc:description/>
  <cp:lastModifiedBy>Елена</cp:lastModifiedBy>
  <cp:lastPrinted>2011-11-20T08:04:34Z</cp:lastPrinted>
  <dcterms:created xsi:type="dcterms:W3CDTF">2007-12-18T16:32:16Z</dcterms:created>
  <dcterms:modified xsi:type="dcterms:W3CDTF">2011-11-20T15:05:08Z</dcterms:modified>
  <cp:category/>
  <cp:version/>
  <cp:contentType/>
  <cp:contentStatus/>
</cp:coreProperties>
</file>